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40" windowWidth="23955" windowHeight="11040" tabRatio="240"/>
  </bookViews>
  <sheets>
    <sheet name="Лист1" sheetId="1" r:id="rId1"/>
  </sheets>
  <definedNames>
    <definedName name="_ftn1" localSheetId="0">Лист1!$A$194</definedName>
    <definedName name="_ftnref1" localSheetId="0">Лист1!$M$3</definedName>
    <definedName name="_xlnm.Print_Area" localSheetId="0">Лист1!$A$1:$J$195</definedName>
  </definedNames>
  <calcPr calcId="145621" concurrentCalc="0"/>
</workbook>
</file>

<file path=xl/calcChain.xml><?xml version="1.0" encoding="utf-8"?>
<calcChain xmlns="http://schemas.openxmlformats.org/spreadsheetml/2006/main">
  <c r="G52" i="1" l="1"/>
  <c r="H52" i="1"/>
  <c r="I52" i="1"/>
  <c r="G51" i="1"/>
  <c r="H51" i="1"/>
  <c r="I51" i="1"/>
  <c r="F51" i="1"/>
  <c r="F52" i="1"/>
  <c r="G50" i="1"/>
  <c r="H50" i="1"/>
  <c r="I50" i="1"/>
  <c r="F50" i="1"/>
  <c r="E81" i="1"/>
  <c r="I65" i="1"/>
  <c r="H65" i="1"/>
  <c r="J34" i="1"/>
  <c r="J35" i="1"/>
  <c r="J36" i="1"/>
  <c r="J37" i="1"/>
  <c r="J38" i="1"/>
  <c r="J31" i="1"/>
  <c r="J30" i="1"/>
  <c r="J13" i="1"/>
  <c r="J11" i="1"/>
  <c r="J10" i="1"/>
  <c r="F190" i="1"/>
  <c r="F19" i="1"/>
  <c r="F120" i="1"/>
  <c r="F116" i="1"/>
  <c r="F191" i="1"/>
  <c r="F121" i="1"/>
  <c r="F117" i="1"/>
  <c r="F20" i="1"/>
  <c r="F192" i="1"/>
  <c r="F189" i="1"/>
  <c r="G170" i="1"/>
  <c r="G190" i="1"/>
  <c r="G19" i="1"/>
  <c r="G120" i="1"/>
  <c r="G116" i="1"/>
  <c r="G191" i="1"/>
  <c r="G121" i="1"/>
  <c r="G117" i="1"/>
  <c r="G20" i="1"/>
  <c r="G192" i="1"/>
  <c r="G189" i="1"/>
  <c r="H190" i="1"/>
  <c r="H19" i="1"/>
  <c r="H120" i="1"/>
  <c r="H116" i="1"/>
  <c r="H191" i="1"/>
  <c r="H121" i="1"/>
  <c r="H117" i="1"/>
  <c r="H20" i="1"/>
  <c r="H192" i="1"/>
  <c r="H189" i="1"/>
  <c r="I190" i="1"/>
  <c r="I19" i="1"/>
  <c r="I120" i="1"/>
  <c r="I116" i="1"/>
  <c r="I191" i="1"/>
  <c r="I121" i="1"/>
  <c r="I117" i="1"/>
  <c r="I20" i="1"/>
  <c r="I192" i="1"/>
  <c r="I189" i="1"/>
  <c r="E189" i="1"/>
  <c r="E192" i="1"/>
  <c r="E191" i="1"/>
  <c r="E190" i="1"/>
  <c r="F163" i="1"/>
  <c r="G163" i="1"/>
  <c r="H163" i="1"/>
  <c r="I163" i="1"/>
  <c r="E165" i="1"/>
  <c r="G49" i="1"/>
  <c r="G48" i="1"/>
  <c r="H49" i="1"/>
  <c r="H48" i="1"/>
  <c r="I49" i="1"/>
  <c r="I48" i="1"/>
  <c r="F49" i="1"/>
  <c r="F48" i="1"/>
  <c r="E98" i="1"/>
  <c r="G98" i="1"/>
  <c r="H98" i="1"/>
  <c r="I98" i="1"/>
  <c r="F98" i="1"/>
  <c r="E100" i="1"/>
  <c r="E101" i="1"/>
  <c r="E99" i="1"/>
  <c r="E48" i="1"/>
  <c r="G73" i="1"/>
  <c r="H73" i="1"/>
  <c r="I73" i="1"/>
  <c r="F73" i="1"/>
  <c r="E74" i="1"/>
  <c r="E75" i="1"/>
  <c r="E76" i="1"/>
  <c r="G74" i="1"/>
  <c r="H74" i="1"/>
  <c r="I74" i="1"/>
  <c r="F74" i="1"/>
  <c r="G75" i="1"/>
  <c r="H75" i="1"/>
  <c r="I75" i="1"/>
  <c r="F75" i="1"/>
  <c r="G76" i="1"/>
  <c r="H76" i="1"/>
  <c r="I76" i="1"/>
  <c r="F76" i="1"/>
  <c r="G85" i="1"/>
  <c r="H85" i="1"/>
  <c r="I85" i="1"/>
  <c r="F85" i="1"/>
  <c r="E86" i="1"/>
  <c r="E87" i="1"/>
  <c r="E88" i="1"/>
  <c r="G81" i="1"/>
  <c r="H81" i="1"/>
  <c r="I81" i="1"/>
  <c r="F81" i="1"/>
  <c r="E84" i="1"/>
  <c r="E83" i="1"/>
  <c r="E82" i="1"/>
  <c r="G77" i="1"/>
  <c r="H77" i="1"/>
  <c r="I77" i="1"/>
  <c r="F77" i="1"/>
  <c r="E80" i="1"/>
  <c r="E79" i="1"/>
  <c r="E78" i="1"/>
  <c r="E49" i="1"/>
  <c r="E51" i="1"/>
  <c r="E52" i="1"/>
  <c r="E50" i="1"/>
  <c r="G69" i="1"/>
  <c r="H69" i="1"/>
  <c r="I69" i="1"/>
  <c r="F69" i="1"/>
  <c r="E70" i="1"/>
  <c r="E71" i="1"/>
  <c r="F65" i="1"/>
  <c r="G65" i="1"/>
  <c r="E65" i="1"/>
  <c r="E66" i="1"/>
  <c r="G61" i="1"/>
  <c r="H61" i="1"/>
  <c r="I61" i="1"/>
  <c r="F61" i="1"/>
  <c r="E63" i="1"/>
  <c r="E62" i="1"/>
  <c r="E57" i="1"/>
  <c r="G57" i="1"/>
  <c r="H57" i="1"/>
  <c r="I57" i="1"/>
  <c r="F57" i="1"/>
  <c r="E58" i="1"/>
  <c r="G53" i="1"/>
  <c r="H53" i="1"/>
  <c r="I53" i="1"/>
  <c r="F53" i="1"/>
  <c r="E56" i="1"/>
  <c r="E55" i="1"/>
  <c r="E54" i="1"/>
  <c r="G171" i="1"/>
  <c r="H171" i="1"/>
  <c r="I171" i="1"/>
  <c r="H170" i="1"/>
  <c r="I170" i="1"/>
  <c r="F170" i="1"/>
  <c r="F171" i="1"/>
  <c r="G172" i="1"/>
  <c r="H172" i="1"/>
  <c r="I172" i="1"/>
  <c r="F172" i="1"/>
  <c r="E188" i="1"/>
  <c r="E187" i="1"/>
  <c r="E186" i="1"/>
  <c r="I185" i="1"/>
  <c r="H185" i="1"/>
  <c r="G185" i="1"/>
  <c r="F185" i="1"/>
  <c r="E185" i="1"/>
  <c r="F119" i="1"/>
  <c r="F115" i="1"/>
  <c r="F114" i="1"/>
  <c r="G119" i="1"/>
  <c r="G115" i="1"/>
  <c r="G114" i="1"/>
  <c r="H119" i="1"/>
  <c r="H115" i="1"/>
  <c r="H114" i="1"/>
  <c r="I119" i="1"/>
  <c r="I115" i="1"/>
  <c r="I114" i="1"/>
  <c r="E114" i="1"/>
  <c r="E61" i="1"/>
  <c r="E69" i="1"/>
  <c r="E73" i="1"/>
  <c r="F93" i="1"/>
  <c r="G93" i="1"/>
  <c r="H93" i="1"/>
  <c r="I93" i="1"/>
  <c r="E93" i="1"/>
  <c r="E53" i="1"/>
  <c r="E59" i="1"/>
  <c r="E60" i="1"/>
  <c r="F151" i="1"/>
  <c r="G151" i="1"/>
  <c r="H151" i="1"/>
  <c r="I151" i="1"/>
  <c r="E151" i="1"/>
  <c r="E156" i="1"/>
  <c r="E157" i="1"/>
  <c r="E158" i="1"/>
  <c r="E155" i="1"/>
  <c r="F18" i="1"/>
  <c r="F17" i="1"/>
  <c r="G18" i="1"/>
  <c r="G17" i="1"/>
  <c r="H18" i="1"/>
  <c r="H17" i="1"/>
  <c r="I18" i="1"/>
  <c r="I17" i="1"/>
  <c r="E17" i="1"/>
  <c r="F106" i="1"/>
  <c r="G106" i="1"/>
  <c r="H106" i="1"/>
  <c r="I106" i="1"/>
  <c r="E106" i="1"/>
  <c r="E30" i="1"/>
  <c r="E31" i="1"/>
  <c r="E32" i="1"/>
  <c r="E29" i="1"/>
  <c r="F12" i="1"/>
  <c r="G12" i="1"/>
  <c r="H12" i="1"/>
  <c r="I12" i="1"/>
  <c r="E12" i="1"/>
  <c r="F8" i="1"/>
  <c r="G8" i="1"/>
  <c r="H8" i="1"/>
  <c r="I8" i="1"/>
  <c r="E8" i="1"/>
  <c r="F155" i="1"/>
  <c r="F31" i="1"/>
  <c r="F29" i="1"/>
  <c r="G155" i="1"/>
  <c r="G31" i="1"/>
  <c r="G29" i="1"/>
  <c r="H31" i="1"/>
  <c r="H29" i="1"/>
  <c r="I155" i="1"/>
  <c r="I31" i="1"/>
  <c r="I29" i="1"/>
  <c r="E184" i="1"/>
  <c r="E183" i="1"/>
  <c r="E182" i="1"/>
  <c r="I181" i="1"/>
  <c r="H181" i="1"/>
  <c r="G181" i="1"/>
  <c r="F181" i="1"/>
  <c r="E181" i="1"/>
  <c r="E180" i="1"/>
  <c r="E179" i="1"/>
  <c r="E178" i="1"/>
  <c r="I177" i="1"/>
  <c r="H177" i="1"/>
  <c r="G177" i="1"/>
  <c r="F177" i="1"/>
  <c r="E177" i="1"/>
  <c r="E176" i="1"/>
  <c r="E175" i="1"/>
  <c r="E174" i="1"/>
  <c r="I173" i="1"/>
  <c r="H173" i="1"/>
  <c r="G173" i="1"/>
  <c r="F173" i="1"/>
  <c r="E173" i="1"/>
  <c r="E172" i="1"/>
  <c r="E171" i="1"/>
  <c r="E170" i="1"/>
  <c r="I169" i="1"/>
  <c r="H169" i="1"/>
  <c r="G169" i="1"/>
  <c r="F169" i="1"/>
  <c r="E169" i="1"/>
  <c r="G89" i="1"/>
  <c r="H89" i="1"/>
  <c r="I89" i="1"/>
  <c r="F89" i="1"/>
  <c r="E90" i="1"/>
  <c r="E92" i="1"/>
  <c r="E91" i="1"/>
  <c r="E89" i="1"/>
  <c r="E85" i="1"/>
  <c r="E77" i="1"/>
  <c r="B73" i="1"/>
  <c r="B74" i="1"/>
  <c r="B75" i="1"/>
  <c r="B76" i="1"/>
  <c r="E19" i="1"/>
  <c r="E20" i="1"/>
  <c r="E18" i="1"/>
  <c r="I21" i="1"/>
  <c r="H21" i="1"/>
  <c r="G21" i="1"/>
  <c r="F21" i="1"/>
  <c r="E21" i="1"/>
  <c r="E22" i="1"/>
  <c r="E23" i="1"/>
  <c r="E24" i="1"/>
  <c r="E27" i="1"/>
  <c r="E28" i="1"/>
  <c r="E26" i="1"/>
  <c r="G25" i="1"/>
  <c r="H25" i="1"/>
  <c r="I25" i="1"/>
  <c r="F25" i="1"/>
  <c r="B31" i="1"/>
  <c r="C31" i="1"/>
  <c r="D31" i="1"/>
  <c r="G107" i="1"/>
  <c r="H107" i="1"/>
  <c r="I107" i="1"/>
  <c r="F107" i="1"/>
  <c r="E109" i="1"/>
  <c r="E108" i="1"/>
  <c r="E107" i="1"/>
  <c r="G126" i="1"/>
  <c r="H126" i="1"/>
  <c r="I126" i="1"/>
  <c r="F126" i="1"/>
  <c r="E117" i="1"/>
  <c r="E115" i="1"/>
  <c r="E116" i="1"/>
  <c r="G118" i="1"/>
  <c r="H118" i="1"/>
  <c r="I118" i="1"/>
  <c r="F118" i="1"/>
  <c r="E140" i="1"/>
  <c r="E141" i="1"/>
  <c r="E139" i="1"/>
  <c r="E136" i="1"/>
  <c r="E137" i="1"/>
  <c r="E135" i="1"/>
  <c r="E132" i="1"/>
  <c r="E133" i="1"/>
  <c r="E131" i="1"/>
  <c r="E120" i="1"/>
  <c r="E121" i="1"/>
  <c r="E119" i="1"/>
  <c r="E124" i="1"/>
  <c r="E125" i="1"/>
  <c r="E123" i="1"/>
  <c r="E128" i="1"/>
  <c r="E129" i="1"/>
  <c r="E127" i="1"/>
  <c r="E126" i="1"/>
  <c r="E138" i="1"/>
  <c r="E134" i="1"/>
  <c r="I122" i="1"/>
  <c r="H122" i="1"/>
  <c r="E122" i="1"/>
  <c r="E142" i="1"/>
  <c r="F143" i="1"/>
  <c r="G143" i="1"/>
  <c r="H143" i="1"/>
  <c r="I143" i="1"/>
  <c r="E143" i="1"/>
  <c r="E144" i="1"/>
  <c r="E97" i="1"/>
  <c r="E105" i="1"/>
  <c r="E104" i="1"/>
  <c r="E103" i="1"/>
  <c r="G14" i="1"/>
  <c r="H14" i="1"/>
  <c r="I14" i="1"/>
  <c r="F14" i="1"/>
  <c r="F148" i="1"/>
  <c r="F149" i="1"/>
  <c r="F150" i="1"/>
  <c r="F147" i="1"/>
  <c r="G148" i="1"/>
  <c r="G149" i="1"/>
  <c r="G150" i="1"/>
  <c r="G147" i="1"/>
  <c r="H148" i="1"/>
  <c r="H149" i="1"/>
  <c r="H150" i="1"/>
  <c r="H147" i="1"/>
  <c r="I148" i="1"/>
  <c r="I149" i="1"/>
  <c r="I150" i="1"/>
  <c r="I147" i="1"/>
  <c r="E147" i="1"/>
  <c r="E150" i="1"/>
  <c r="E149" i="1"/>
  <c r="E148" i="1"/>
  <c r="E166" i="1"/>
  <c r="E167" i="1"/>
  <c r="G159" i="1"/>
  <c r="H159" i="1"/>
  <c r="I159" i="1"/>
  <c r="F159" i="1"/>
  <c r="E162" i="1"/>
  <c r="E161" i="1"/>
  <c r="E160" i="1"/>
  <c r="E159" i="1"/>
  <c r="H155" i="1"/>
  <c r="E153" i="1"/>
  <c r="E152" i="1"/>
  <c r="F43" i="1"/>
  <c r="G43" i="1"/>
  <c r="H43" i="1"/>
  <c r="I43" i="1"/>
  <c r="E43" i="1"/>
  <c r="E45" i="1"/>
  <c r="E46" i="1"/>
  <c r="E44" i="1"/>
  <c r="D45" i="1"/>
  <c r="E42" i="1"/>
  <c r="G39" i="1"/>
  <c r="H39" i="1"/>
  <c r="I39" i="1"/>
  <c r="F39" i="1"/>
  <c r="E39" i="1"/>
  <c r="E41" i="1"/>
  <c r="E40" i="1"/>
  <c r="F34" i="1"/>
  <c r="G34" i="1"/>
  <c r="H34" i="1"/>
  <c r="I34" i="1"/>
  <c r="E34" i="1"/>
  <c r="E36" i="1"/>
  <c r="E37" i="1"/>
  <c r="E38" i="1"/>
  <c r="E35" i="1"/>
  <c r="E95" i="1"/>
  <c r="E14" i="1"/>
  <c r="B11" i="1"/>
  <c r="E164" i="1"/>
  <c r="E163" i="1"/>
  <c r="E15" i="1"/>
  <c r="E25" i="1"/>
  <c r="B10" i="1"/>
  <c r="E102" i="1"/>
  <c r="E154" i="1"/>
  <c r="E146" i="1"/>
  <c r="E145" i="1"/>
  <c r="E96" i="1"/>
  <c r="E94" i="1"/>
  <c r="E72" i="1"/>
  <c r="E68" i="1"/>
  <c r="E67" i="1"/>
  <c r="E64" i="1"/>
  <c r="E130" i="1"/>
  <c r="E110" i="1"/>
  <c r="E113" i="1"/>
  <c r="E111" i="1"/>
  <c r="E112" i="1"/>
  <c r="E13" i="1"/>
  <c r="E118" i="1"/>
</calcChain>
</file>

<file path=xl/sharedStrings.xml><?xml version="1.0" encoding="utf-8"?>
<sst xmlns="http://schemas.openxmlformats.org/spreadsheetml/2006/main" count="313" uniqueCount="183">
  <si>
    <t xml:space="preserve">Наименование мероприятия </t>
  </si>
  <si>
    <t xml:space="preserve">Сроки реализации мероприятия </t>
  </si>
  <si>
    <t xml:space="preserve">Исполнители мероприятия </t>
  </si>
  <si>
    <t xml:space="preserve">Ожидаемый результат реализации мероприятия </t>
  </si>
  <si>
    <t>Объем расходов на выполнение мероприятий (тыс. рублей)</t>
  </si>
  <si>
    <t>всего</t>
  </si>
  <si>
    <t>средства федерального бюджета</t>
  </si>
  <si>
    <t>Мероприятия, направленные на выполнение первоочередных задач региональной программы</t>
  </si>
  <si>
    <t>1.1. Мероприятия по определению потребности в реабилитационных и абилитационных услугах</t>
  </si>
  <si>
    <t>2.1. Мероприятия по формированию условий для повышения уровня профессионального развития инвалидов, в том числе детей-инвалидов</t>
  </si>
  <si>
    <t>2.2. Мероприятия по формированию условий для повышения уровня занятости, включая сопровождаемое содействие занятости, инвалидов, в том числе детей-инвалидов</t>
  </si>
  <si>
    <t>4.1. Мероприятия по формированию условий для развития системы комплексной реабилитации и абилитации инвалидов, в том числе детей-инвалидов</t>
  </si>
  <si>
    <t>4.2. Мероприятия по формированию условий для развития ранней помощи</t>
  </si>
  <si>
    <t>4.3. Мероприятия по подготовке кадров системы комплексной реабилитации и абилитации инвалидов, в том числе детей-инвалидов, ранней помощи, а также сопровождаемого проживания инвалидов</t>
  </si>
  <si>
    <t xml:space="preserve">Общий объем расходов на выполнение мероприятий региональной программы </t>
  </si>
  <si>
    <t>[1] Номер целевого показателя (индикатора) региональной программы указывается согласно приложению № 1 к форме региональной программы.</t>
  </si>
  <si>
    <t>средства бюджета субъекта Российской Федерации</t>
  </si>
  <si>
    <t>средства бюджетов муниципальных образований субъекта Российской Федерации</t>
  </si>
  <si>
    <t>средства из внебюджетных источников</t>
  </si>
  <si>
    <r>
      <t>Номер целевого показателя (индикатора) региональной программы</t>
    </r>
    <r>
      <rPr>
        <vertAlign val="super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,  на достижение которого направлены мероприятия </t>
    </r>
  </si>
  <si>
    <t>Управление занятости населения области</t>
  </si>
  <si>
    <t>Министерство по физической культуре и спорту области</t>
  </si>
  <si>
    <t>Министерство здравоохранения области</t>
  </si>
  <si>
    <t>Министерство образования и науки области</t>
  </si>
  <si>
    <t>Министерство социальной защиты населения области</t>
  </si>
  <si>
    <t>Министерство социальной защиты населения области, министерство образования и науки области, министерство здравоохранения области</t>
  </si>
  <si>
    <t>Мероприятие 3.2.1. Разработка нормативной правовой и методической базы по организации ранней помощи в Амурской области</t>
  </si>
  <si>
    <t xml:space="preserve">Министерство социальной защиты населения, министерство образования и науки области, министерство здравоохранения области, управление занятости населения области, министерство по физической культуре и спорту области, министерство культуры и национальной политики (далее - ИОГВ области)  </t>
  </si>
  <si>
    <t>ИОГВ области</t>
  </si>
  <si>
    <t>Министерство здравоохранения области, министерство социальной защиты населения области, министерство образования и науки области</t>
  </si>
  <si>
    <t>1.1.1., 1.1.2.</t>
  </si>
  <si>
    <t>Мероприятие 3.1.4. Формирование и ведение реестра организаций, предоставляющих реабилитационные, абилитационные мероприятия, услуги сопровождения инвалидам, в том числе детям-инвалидам</t>
  </si>
  <si>
    <t>3.2. Мероприятия по формированию и поддержанию в актуальном состоянии нормативной правовой и методической базы по организации ранней помощи в Амурской области</t>
  </si>
  <si>
    <t>Информирование населения о реабилитационных и абилитационных мероприятиях, услугах и организациях, предоставляющих такие услуги</t>
  </si>
  <si>
    <t>Разработка методических рекомендаций по организации работы служб ранней помощи детям-инвалидам в Амурской области</t>
  </si>
  <si>
    <t xml:space="preserve">Ежегодный мониторинг действующей системы комплексной реабилитации и абилитации инвалидов, в том числе детей-инвалидов </t>
  </si>
  <si>
    <t>Организация и проведение семинаров, конференций по вопросам комплексной реабилитации, абилитации инвалидов, в том числе детей-инвалидов, и иных мероприятий, направленных на интеграцию инвалидов в общество</t>
  </si>
  <si>
    <t>Приложение № 2
к подпрограмме «Формирование системы комплексной реабилитации и абилитации инвалидов, в том числе детей-инвалидов, в Амурской области»</t>
  </si>
  <si>
    <t>1. Мероприятия по определению потребности инвалидов, в том числе детей-инвалидов, в реабилитационных и абилитационных услугах, услугах ранней помощи, получении услуг в рамках сопровождаемого проживания в Амурской области</t>
  </si>
  <si>
    <t>2021 - 2023</t>
  </si>
  <si>
    <t xml:space="preserve">ИОГВ области, организации, подведомственные ИОГВ области  </t>
  </si>
  <si>
    <t xml:space="preserve">1.3. Мероприятия по определению потребности  в получении услуг в рамках сопровождаемого проживания
</t>
  </si>
  <si>
    <t xml:space="preserve">2. Мероприятия по формированию условий для повышения уровня профессионального развития и занятости, включая сопровождаемое содействие занятости, инвалидов, в том числе детей-инвалидов, в Амурской области </t>
  </si>
  <si>
    <t xml:space="preserve">3. Мероприятия по формированию и поддержанию в актуальном состоянии нормативной правовой и методической базы по организации системы комплексной реабилитации и абилитации инвалидов, в том числе детей-инвалидов, а также ранней помощи, сопровождаемого проживания инвалидов в Амурской области
</t>
  </si>
  <si>
    <t xml:space="preserve">3.1. Мероприятия по формированию и поддержанию в актуальном состоянии нормативной правовой и методической базы по организации системы комплексной реабилитации и абилитации инвалидов, в том числе детей-инвалидов </t>
  </si>
  <si>
    <t>3.3. Мероприятия по формированию и поддержанию в актуальном состоянии нормативной правовой и методической базы по организации сопровождаемого проживания инвалидов в Амурской области</t>
  </si>
  <si>
    <t>4. Мероприятия по формированию условий для развития системы комплексной реабилитации и абилитации инвалидов, в том числе детей-инвалидов, а также ранней помощи, сопровождаемого проживания инвалидов в Амурской области</t>
  </si>
  <si>
    <t>Мероприятие 1.1.1. Проведение оценки региональной системы реабилитации и абилитации инвалидов, в том числе детей-инвалидов</t>
  </si>
  <si>
    <t xml:space="preserve">Мероприятие 1.1.2. Подготовка реабилитационного паспорта Амурской области и реабилитационных паспортов организаций, предоставляющих реабилитационные и (или) абилитационные услуги инвалидам и детям-инвалидам в Амурской области </t>
  </si>
  <si>
    <t>1.2. Мероприятия по определению потребностей семей в услугах ранней помощи</t>
  </si>
  <si>
    <t>Мероприятие 1.2.1. Проведение ежегодного мониторинга  потебностей семей в услугах ранней помощи</t>
  </si>
  <si>
    <t>Ежегодный мониторинг потебностей семей в услугах ранней помощи в Амурской области</t>
  </si>
  <si>
    <t>Наличие в области актуальной информации о состоянии системы реабилитации и абилитации инвалидов, в том числе детей-инвалидов, отраженной в реабилитационном паспорте области и реабилитационных паспортах организаций</t>
  </si>
  <si>
    <t xml:space="preserve">Мероприятие 1.1.3. Проведение мониторинга удовлетворенности качеством предоставляемых реабилитационных и (или) абилитационных услуг </t>
  </si>
  <si>
    <t xml:space="preserve">Мероприятие 1.3.1.  Организация деятельности межведомственной комиссии по координации работы с детьми-инвалидами, лицами в возрасте до 23 лет, признанными инвалидами с детства, семьями, имеющими детей-инвалидов, в Амурской области
</t>
  </si>
  <si>
    <t>ИОГВ области, социально ориентрованные некоммерческие организации, представляющие интересы детей-инвалидов и семей, имеющих в своем составе детей-инвалидов</t>
  </si>
  <si>
    <t>Применение межведомственного подхода к определению потребностей детей-инвалидов в услугах сопровождаемого проживания. Деятельность комиссии позволит увеличить выявляемость детей-инвалидов, нуждающихся в таких услугах, благодаря участию в работе комиссии представителей всех заинтересованных в этом структур</t>
  </si>
  <si>
    <t>Министерство социальной защиты населения области, комплексные центры социального обслуживания населения области</t>
  </si>
  <si>
    <t>Количество человек, принимающих участие в конкурсе по профессиональному мастерству среди лиц с инвалидностью "Абилимпикс", - не менее 25 ежегодно</t>
  </si>
  <si>
    <t>Увеличение единиц прокатного фонда ТСР пунктов проката технических средств реабилитации</t>
  </si>
  <si>
    <t>Мероприятие 3.1.1. Создание межведомственной рабочей группы по вопросам формирования и реализации в Амурской области  системы комплексной реабилитации и абилитации инвалидов, в том числе детей-инвалидов, оказанию услуг ранней помощи</t>
  </si>
  <si>
    <t>Распоряжение губернатора области об утверждении состава рабочей группы и положения о деятельности рабочей группы</t>
  </si>
  <si>
    <t>Мероприятие 3.1.2. Разработка порядка межведомственного взаимодействия при организации системы комплексной реабилитации и абилитации инвалидов, в том числе детей-инвалидов, оказанию услуг ранней помощи</t>
  </si>
  <si>
    <t xml:space="preserve">Разработка методических рекомендаций, порядка по организации системы межведомственного взаимодействия при организации комплексной реабилитации и абилитации инвалидов, в том числе детей-инвалидов   в Амурской области </t>
  </si>
  <si>
    <t xml:space="preserve">Мероприятие 3.1.3. Разработка органами исполнительной власти области (по компетенции) проектов нормативных правовых актов, направленных на развитие комплексной реабилитации и повышение эффективности предоставления государственных услуг </t>
  </si>
  <si>
    <t>2021-2023</t>
  </si>
  <si>
    <t xml:space="preserve">Количество разработанных документов:           в 2021 году - 3 документа;                                         в 2022 году - 3 документа;                                     в 2023 году - 2 документа </t>
  </si>
  <si>
    <t>Министерство социальной защиты населения области, министерство здравоохранения области, министерство образования и науки  области</t>
  </si>
  <si>
    <t>Мероприятие 3.2.3. Актуализация постановления Правительства Амурской области от 26.07.2017 № 348 "О создании межведомственной комиссии по координации работы с детьми-инвалидами, лицами в возрасте до 23 лет, признанными инвалидами с детства, семьями, имеющими детей-инвалидов"</t>
  </si>
  <si>
    <t xml:space="preserve">Проект постановления Правительства Амурской области о внесении изменения в постановление Правительства области от 26.07.2017 № 348 </t>
  </si>
  <si>
    <t>Мероприятие 3.3.1. Разработка типового положения по созданию групп кратковременного пребывания для детей-инвалидов и детей с ОВЗ</t>
  </si>
  <si>
    <t>Приказ об утверждении типового положения</t>
  </si>
  <si>
    <t>Мероприятие 3.3.2. Подготовка типового положения по внедрению технологии «Реабилитация на дому»</t>
  </si>
  <si>
    <t>Мероприятие 3.3.3. Разработка типового положения по реализации на территории Амурской области технологии сопровождаемого (тренировочного) проживания малых групп инвалидов «Смогу жить самостоятельно»</t>
  </si>
  <si>
    <t>Приказ об утверждении типового положения о реализации технологии на базе учреждений социального обслуживания населения области</t>
  </si>
  <si>
    <t>Мероприятие 3.2.2. Разработка порядка и модели межведомственного взаимодействия при организации ранней помощи детям-инвалидам и детям с ограниченными возможностями здоровья в Амурской области</t>
  </si>
  <si>
    <t>Порядок и модель межведомственного взаимодействия при организации работы служб ранней помощи детям-инвалидам в Амурской области, обеспечивающие преемственность в работе с детьми- инвалидами  и их сопровождение</t>
  </si>
  <si>
    <t>Приобретение оборудования, мебели и бытовой техники для оснащения 5 учебных (тренировочных) квартир для получения инвалидами навыка самостоятельного проживания, в том числе: в 2021 году - 2 квартир; в 2022 году - 2 квартир; в 2023 году - 1 квартиры</t>
  </si>
  <si>
    <t>Министерство социальной защиты населения области, стационарные организации социального обслуживания граждан пожилого возраста и инвалидов</t>
  </si>
  <si>
    <t>Приобретение оборудования, мебели и бытовой техники для оснащения 6 квартир для обеспечения сопровождаемого проживания инвалидов, в том числе: в 2021 году - 2 квартир; в 2022 году - 2 квартир; в 2023 году - 2 квартир</t>
  </si>
  <si>
    <t>Министерство социальной защиты населения области, ГАУ СО АО «Малиновский дом-интернат для умственно отсталых детей»</t>
  </si>
  <si>
    <t>Мероприятие 4.4.1.  Реализация технологии сопровождаемого проживания инвалидов  полустационарными учреждениями социального обслуживания населения области</t>
  </si>
  <si>
    <t>Мероприятие 4.4.2. Реализация технологии сопровождаемого проживания инвалидов  (в том числе инвалидов с тяжелыми множественными нарушениями развития) стационарными учреждениями социального обслуживания населения области</t>
  </si>
  <si>
    <t>Мероприятие 4.4.3. Развитие технологии по организации летнего отдыха детей с ментальными нарушениями «Социальная передышка» на базе ГАУ СО АО «Малиновский дом-интернат для умственно отсталых детей»</t>
  </si>
  <si>
    <t>Министерство социальной защиты населения области, ГАУ АО "Благовещенский комплексный центр социального обслуживания населения "Доброта"</t>
  </si>
  <si>
    <t>Мероприятие 4.4.4. Реализация технологии сопровождаемого (тренировочного) проживания малых групп инвалидов «Смогу жить самостоятельно» на базе ГАУ АО "Благовещенский комплексный центр социального обслуживания населения "Доброта"</t>
  </si>
  <si>
    <t xml:space="preserve">
</t>
  </si>
  <si>
    <t>4.4. Мероприятия по формированию условий для развития сопровождаемого проживания инвалидов</t>
  </si>
  <si>
    <t>Функционирование на территори  области 9  "Служб сопровождения" семей с детьми-инвалидами позволит более качественно проводить специалистами служб анализ потребностей семей с детьми-инвалидами, находящимися на сопровождении, в том числе и на  предмет их нуждаемости в услугах сопровождаемого проживания</t>
  </si>
  <si>
    <t>Увеличение доли детей целевой группы, получивших услуги ранней помощи, в общем количестве детей, нуждающихся в получении таких услуг</t>
  </si>
  <si>
    <t>Обеспечение деятельности 2 групп кратковременного пребывания, созданных в 2020 году, и  создание 2 групп кратковременного пребывания для детей-инвалидов и детей с ОВЗ в 2021 году</t>
  </si>
  <si>
    <t>Обеспечение деятельности 2 пунктов проката реабилитационного оборудования для детей-инвалидов и детей с ОВЗ, созданных в 2020 году, и  создание 2 пунктов проката реабилитационного оборудования для детей-инвалидов и детей с ОВЗ в 2021 году</t>
  </si>
  <si>
    <t>Обеспечение реализации технологии "Реабилитация на дому"  2  комплексными центрами социального обслуживания населения, внедрившими технологию в 2020 году, и  внедрение технологии в 2021 году еще  на базе 3  КЦСОН</t>
  </si>
  <si>
    <t>Мероприятие 4.2.1. Организация деятельности служб ранней помощи детям-инвалидам и детям с ограниченными возможностями здоровья на базе учреждений социальной защиты населения, образования, здравоохранения области</t>
  </si>
  <si>
    <t>Мероприятие 4.2.2. Создание групп кратковременного пребывания для детей-инвалидов и детей с ограниченными возможностями здоровья «Забота»</t>
  </si>
  <si>
    <t>Мероприятие 4.2.3. Внедрение технологии  оказания реабилитационных услуг детям-инвалидам и детям с ОВЗ "Реабилитация на дому"</t>
  </si>
  <si>
    <t>Мероприятие 4.2.4. Создание пунктов проката реабилитационного оборудования для детей-инвалидов и детей с ОВЗ «Нет преград»</t>
  </si>
  <si>
    <t>Адаптация  и синхронизация автоматизированных ведомственных информационных систем ОИВ области, содержащих сведения об инвалидах и оказанных им реабилитационных и абилитационных мероприятиях (услугах)</t>
  </si>
  <si>
    <t>ИОГВ области, СОНКО, добровольческие и волонтерские организации</t>
  </si>
  <si>
    <t>Вовлечение волонтерских (добровольческих) организаций, СОНКО в систему комплексной реабилитации инвалидов, в том числе: в 2021 году - не менее 3 организаций; в 2022 году - не менее 2 организаций; в 2023 году - не менее  2 организаций</t>
  </si>
  <si>
    <t>Министерство здравоохранения Амурской области</t>
  </si>
  <si>
    <t xml:space="preserve">Изготовление и распространение информационной печатной продукции </t>
  </si>
  <si>
    <t>Создание и поддержание в актуальном состоянии информационных разделов на официальных сайтах ИОГВ о формировании системы комлексной реабилитации и абилитации инвалидов, оказании ранней помощи и  сопровождаемом проживании</t>
  </si>
  <si>
    <t>специалистов организаций социальной защиты и социального обслуживания населения области</t>
  </si>
  <si>
    <t>Мероприятие 4.3.1. Проведение обучения специалистов, обеспечивающих осуществление мероприятий по реабилитации и (или) абилитации инвалидов, в том числе детей-инвалидов, включая раннюю помощь и сопровождаемое проживание инвалидов, в том числе:</t>
  </si>
  <si>
    <t>специалистов медицинских организаций области</t>
  </si>
  <si>
    <t>специалистов занятости населения области</t>
  </si>
  <si>
    <t>специалистов образовательных организаций области</t>
  </si>
  <si>
    <t>Мероприятие 4.3.3. Организация и проведение семинаров, конференций по вопросам комплексной реабилитации, абилитации инвалидов, в том числе детей-инвалидов, и иных мероприятий, направленных на интеграцию инвалидов в общество</t>
  </si>
  <si>
    <t>Мероприятие 4.3.2. Организация обучения руководителей и специалистов на базе профессиональных стажировочных площадок Фонда поддержки детей, находящихся в трудной жизненной ситуации</t>
  </si>
  <si>
    <t>Обучение на стажировочной площадке Фонда 5 специалистов организаций социального обслуживания по направлению «Социальное сопровождение семей с детьми-инвалидами и детьми с ограниченными возможностями здоровья»</t>
  </si>
  <si>
    <t>специалистов организаций физической культуры и спорта области</t>
  </si>
  <si>
    <t>Число специалистов, прошедших повышение квалификации и переподготовку - 62 чел., в том числе: 2021 год - 30 чел.; 2022 год - 16 чел.; 2023 год - 16 чел.</t>
  </si>
  <si>
    <t>Число специалистов, прошедших повышение квалификации и переподготовку - 29 чел., в том числе: 2021 год - 13 чел.; 2022 год - 10 чел.; 2023 год - 6 чел.</t>
  </si>
  <si>
    <t>Число специалистов, прошедших повышение квалификации и переподготовку - 25 чел., в том числе: 2021 год - 7 чел.; 2022 год - 8 чел.; 2023 год - 10 чел.</t>
  </si>
  <si>
    <t>Число специалистов, прошедших повышение квалификации и переподготовку - 67 чел., в том числе: 2021 год - 18 чел.; 2022 год - 23 чел.; 2023 год - 26 чел.</t>
  </si>
  <si>
    <t>Число специалистов, прошедших повышение квалификации и переподготовку - 24 чел., в том числе: 2021 год - 6 чел.; 2022 год - 6 чел.; 2023 год - 12 чел.</t>
  </si>
  <si>
    <t>Число специалистов, прошедших повышение квалификации и переподготовку - 207 чел., в том числе: 2021 год - 74 чел.; 2022 год - 63 чел.; 2023 год - 70 чел.</t>
  </si>
  <si>
    <t xml:space="preserve">Мероприятие 2.2.1. Оказание инвалидам, в том числе детям-инвалидам, государственных услуг по: 
- содействию в поиске подходящей работы; 
- по организации профессиональной ориентации граждан в целях выбора сферы деятельности (профессии), трудоустройства, прохождения профессионального обучения и получения дополнительного профессионального образования
</t>
  </si>
  <si>
    <t>2021- 2023</t>
  </si>
  <si>
    <t>Управление занятости населения области, ГКУ Амурской области центры занятости населения</t>
  </si>
  <si>
    <t>Расширение возможностей трудоустройства безработных инвалидов, определение возможных направлений профессионального обучения и получения дополнительного профессионального образования в соответствии с рекомендациями индивидуальной программы реабилитации или абилитации инвалида</t>
  </si>
  <si>
    <t>Мероприятие 2.2.2. Оказание инвалидам, в том числе детям-инвалидам, зарегистрированным в качестве безработных, государственных услуг по психологической поддержке, социальной адаптации на рынке труда</t>
  </si>
  <si>
    <t>Мероприятие 2.2.3. Организация конкурса по профессиональному мастерству среди лиц с инвалидностью "Абилимпикс"</t>
  </si>
  <si>
    <t xml:space="preserve">Мероприятие 2.1.1 Приобретение для ГКУ Амурской области ЦЗН программных комплексов для организации профориентационной работы с инвалидами
</t>
  </si>
  <si>
    <t>Мероприятие 2.1.2 Приобретение для ГКУ Амурской области ЦЗН оборудования для 
организации профориентационной работы с инвалидами (компьютеров, оргтехники)
том-числе детей-инвалидов</t>
  </si>
  <si>
    <t xml:space="preserve">Количество оборудования для организации профориентационной работы с инвалидами:
2021 – 9 единиц;
2022 – 7 единиц;
2023 – 5 единиц 
</t>
  </si>
  <si>
    <t xml:space="preserve">Количество программных
комплексов для организации профориентационной работы с инвалидами:
2021 – 9 единиц;
2022 – 7 единиц;
2023 – 5 единиц 
</t>
  </si>
  <si>
    <t>медицинских организаций Амурской области</t>
  </si>
  <si>
    <t>образовательных организаций Амурской области</t>
  </si>
  <si>
    <t>организаций социального обслуживания населения Амурской области</t>
  </si>
  <si>
    <t>организаций физической культуры и спорта Амурской области</t>
  </si>
  <si>
    <t>организаций культуры Амурской области</t>
  </si>
  <si>
    <t>Министерство культуры и национальной политики области</t>
  </si>
  <si>
    <t>Увеличение доли реабилитационных организаций, подлежащих включению в систему комплексной реабилитации и абилитации инвалидов, в том числе детей-инвалидов, Амурской области, в общем числе реабилитационных организаций, расположенных на территории субъекта Российской Федерации (до 100 % в 2023 году)</t>
  </si>
  <si>
    <t>количество  медицинских организаций, оснащенных оборудованием  - 7, в том числе: в 2021 году - 2 организации; в 2022 году - 2 организации; в 2023 году - 3 организации</t>
  </si>
  <si>
    <t>количество  образовательных организаций, оснащенных оборудованием  - 8, в том числе: в 2021 году - 6 организаций; в 2022 году - 1 организация; в 2023 году - 1 организация</t>
  </si>
  <si>
    <t>количество  организаций социального обслуживания, оснащенных оборудованием  - 13, в том числе: в 2021 году - 4 организации; в 2022 году - 4 организации; в 2023 году - 5 организаций</t>
  </si>
  <si>
    <t>количество  организаций культуры, оснащенных оборудованием  - 4, в том числе: в 2021 году - 2 организации; в 2022 году -  1 организация; в 2023 году - 1 организация</t>
  </si>
  <si>
    <t>количество  организаций физической культуры и спорта, оснащенных оборудованием  - 6, в том числе: в 2021 году - 1 организация; в 2022 году -  3 организации; в 2023 году - 2 организации</t>
  </si>
  <si>
    <t>Мероприятие 4.1.1. Оснащение реабилитационным и абилитационным оборудованием организаций, осуществляющих социальную, профессиональную, медицинскую реабилитацию и абилитацию инвалидов, в том числе детей-инвалидов, в Амурской области,                            в том числе:</t>
  </si>
  <si>
    <t>Мероприятие 4.1.2. Оснащение компьютерной техникой, оргтехникой и программным обеспечением реабилитационных организаций, осуществляющих социальную, профессиональную, медицинскую реабилитацию и абилитацию инвалидов, в том числе детей-инвалидов, в Амурской области,                            в том числе:</t>
  </si>
  <si>
    <t>Мероприятие 4.1.3. Оснащение пунктов проката технических средств реабилитации для инвалидов, в том числе детей-инвалидов</t>
  </si>
  <si>
    <t>Мероприятие 4.1.4. Организация деятельности "Служб сопровождения" семей с детьми-инвалидами</t>
  </si>
  <si>
    <t>Мероприятие 4.1.5. Организация деятельности «Школ реабилитации и ухода»</t>
  </si>
  <si>
    <t xml:space="preserve">Мероприятие 4.1.6. Внедрение межведомственной информационной системы Амурской области, обеспечивающей решение межведомственных задач по формированию системы комплексной реабилитации, услуг ранней помощи и сопровождения </t>
  </si>
  <si>
    <t>Мероприятие 4.1.7. Организация взаимодействия с волонтерскими (добровольческими) организациями, социально ориентированными некоммерчскими организациями в рамках деятельности по формированию в Амурской области системы комплексной реабилитации  и абилитации инвалидов, в том числе детей-инвалидов</t>
  </si>
  <si>
    <t>Мероприятие 4.1.8. Распространение среди населения инфрмационных материалов по возможно более раннему выявлению признаков нарушения функций организма, в том числе психического здоровья, с целью оказания ранней помощи и профилактики инвалидности</t>
  </si>
  <si>
    <t xml:space="preserve">Мероприятие 4.1.9. Обеспечение информационной поддержки деятельности по формированию системы комплексной реабилитации и абилитации инвалидов, в том числе детей-инвалидов </t>
  </si>
  <si>
    <t>количество  медицинских организаций, оснащенных компьютерной техникой и оргтехникой, программным обеспечением  - 7, в том числе: в 2021 году - 2 организации; в 2022 году - 2 организации; в 2023 году - 3 организации</t>
  </si>
  <si>
    <t>количество  образовательных организаций, оснащенных компьютерной техникой и оргтехникой, программным обеспечением  - 8, в том числе: в 2021 году - 6 организаций; в 2022 году - 1 организация; в 2023 году - 1 организация</t>
  </si>
  <si>
    <t>количество  организаций социального обслуживания, оснащенных компьютерной техникой и оргтехникой, программным обеспечением  - 13, в том числе: в 2021 году - 4 организации; в 2022 году - 4 организации; в 2023 году - 5 организаций</t>
  </si>
  <si>
    <t>количество  организаций культуры, оснащенных компьютерной техникой и оргтехникой, программным обеспечением  - 4, в том числе: в 2021 году - 2 организации; в 2022 году -  1 организация; в 2023 году - 1 организация</t>
  </si>
  <si>
    <t>Управление информатизации области</t>
  </si>
  <si>
    <t>5. Предоставление дополнительных мер социальной поддержки инвалидам Амурской области</t>
  </si>
  <si>
    <t xml:space="preserve">Мероприятие 5.1.1 Оплата проезда инвалидам, а также лицам, их сопровождающим, авиационным транспортом к месту лечения и обратно
</t>
  </si>
  <si>
    <t xml:space="preserve">Мероприятие 5.1.2. Предоставление социальной выплаты на проезд к месту лечения и обратно больным с терминальной хронической почечной недостаточностью, мукополисахаридозом, лимфолейкозом
</t>
  </si>
  <si>
    <t xml:space="preserve">Мероприятие 5.1.3. Организация целевых заездов инвалидов на территории Амурской области, а также оказание содействия инвалидам в получении социальной и профессиональной реабилитации, в организации участия в мероприятиях межрегионального, всероссийского уровней
</t>
  </si>
  <si>
    <t xml:space="preserve">Мероприятие 5.1.4. Социальная поддержка лиц, по медицинским показаниям нуждающихся в оказании протезно-ортопедической помощи
</t>
  </si>
  <si>
    <t xml:space="preserve">Не менее 10 инвалидов в год, а также сопровождающих их лиц,  воспользуются оплатой проезда авиационным транспортом к месту лечения и обратно
</t>
  </si>
  <si>
    <t xml:space="preserve">Ежегодно не менее 42 больных с терминальной хронической почечной недостаточностью, мукополисахаридозом, лимфолейкозом, получат социальные выплаты на проезд к месту лечения </t>
  </si>
  <si>
    <t>Ежегодно не менее 655 граждан получат протезно-ортопедическую помощь за счет средств областного бюджета</t>
  </si>
  <si>
    <t xml:space="preserve">Ежегодно 3 гражданина получат компенсацию стоимости проезда к месту социальной и профессиональной реабилитации и обратно </t>
  </si>
  <si>
    <t>Организация обучения инвалидов, в том числе детей-инвалидов и членов их семей навыкам ухода, подбору и пользованию техническими средствами реабилитации, реабилитационным навыкам  на основании договоров на оказание образовательных услуг, заключаемых в соответствии с 44-ФЗ и 223-ФЗ</t>
  </si>
  <si>
    <t>Мероприятия, направленные на выполнение дополнительных  задач региональной программы</t>
  </si>
  <si>
    <t>Ежегодный мониторинг удовлетворенности качеством предоставляемых реабилитационных и (или) абилитационных услуг инвалидам и детям-инвалидам, проживающим на территории Амурской области</t>
  </si>
  <si>
    <t>1.1.3.</t>
  </si>
  <si>
    <t>1.4.1., 1.4.2</t>
  </si>
  <si>
    <t>1.2.1., 1.3.1</t>
  </si>
  <si>
    <t>1.1.1., 1.2.1.</t>
  </si>
  <si>
    <t>1.4.1., 1.4.2.</t>
  </si>
  <si>
    <t>1.1.1., 1.1.2., 1.3.1.</t>
  </si>
  <si>
    <t xml:space="preserve">1.1.1., 1.1.2., 1.1.3., 1.3.1., 1.4.1., 1.4.3., 2.1.1. </t>
  </si>
  <si>
    <t>1.1.1.,1.1.2., 1.4.1</t>
  </si>
  <si>
    <t>1.4.3., 1.4.2.</t>
  </si>
  <si>
    <t>1.4.3.</t>
  </si>
  <si>
    <t>1.4.3., 1.1.3.</t>
  </si>
  <si>
    <t>1.4.3., 1.1.1.,1.1.2.</t>
  </si>
  <si>
    <t>1.1.3., 1.3.1.</t>
  </si>
  <si>
    <t>1.1.1., 1.1.2, 2.1.1</t>
  </si>
  <si>
    <t>1.1.1., 2.1.1</t>
  </si>
  <si>
    <t>Охват мероприятием ежегодно не менее 20 детей-инвалидов. Приобретение игрового, реабилитационного оборудования и мебели осуществлятся при финасовой помощи Фонда поддержки детей, находящихся в трудной жизненной ситуации</t>
  </si>
  <si>
    <t>Охват мероприятием ежгодно не менее 10 детей-инвалидов. Приобретение реабилитационного оборудования и мебели осуществлятся при финасовой помощи Фонда поддержки детей, находящихся в трудной жизненной ситуации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</si>
</sst>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 applyAlignment="1">
      <alignment vertical="center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top"/>
    </xf>
    <xf numFmtId="2" fontId="2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/>
    <xf numFmtId="1" fontId="2" fillId="0" borderId="0" xfId="0" applyNumberFormat="1" applyFont="1"/>
    <xf numFmtId="2" fontId="2" fillId="0" borderId="0" xfId="0" applyNumberFormat="1" applyFont="1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horizontal="center"/>
    </xf>
    <xf numFmtId="2" fontId="2" fillId="3" borderId="0" xfId="0" applyNumberFormat="1" applyFont="1" applyFill="1"/>
    <xf numFmtId="2" fontId="5" fillId="0" borderId="0" xfId="0" applyNumberFormat="1" applyFont="1"/>
    <xf numFmtId="2" fontId="5" fillId="3" borderId="0" xfId="0" applyNumberFormat="1" applyFont="1" applyFill="1"/>
    <xf numFmtId="2" fontId="5" fillId="2" borderId="0" xfId="0" applyNumberFormat="1" applyFont="1" applyFill="1"/>
    <xf numFmtId="2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right"/>
    </xf>
    <xf numFmtId="165" fontId="2" fillId="3" borderId="0" xfId="0" applyNumberFormat="1" applyFont="1" applyFill="1"/>
    <xf numFmtId="0" fontId="2" fillId="3" borderId="0" xfId="0" applyFont="1" applyFill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5" borderId="0" xfId="0" applyFont="1" applyFill="1"/>
    <xf numFmtId="0" fontId="2" fillId="4" borderId="0" xfId="0" applyFont="1" applyFill="1"/>
    <xf numFmtId="0" fontId="2" fillId="2" borderId="0" xfId="0" applyFont="1" applyFill="1"/>
    <xf numFmtId="0" fontId="2" fillId="2" borderId="0" xfId="0" applyFont="1" applyFill="1" applyBorder="1"/>
    <xf numFmtId="2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top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2" fontId="2" fillId="2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/>
    <xf numFmtId="0" fontId="8" fillId="2" borderId="4" xfId="0" applyFont="1" applyFill="1" applyBorder="1" applyAlignment="1"/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left" vertical="center" wrapText="1"/>
    </xf>
    <xf numFmtId="0" fontId="2" fillId="2" borderId="7" xfId="0" quotePrefix="1" applyFont="1" applyFill="1" applyBorder="1" applyAlignment="1">
      <alignment horizontal="left" vertical="center" wrapText="1"/>
    </xf>
    <xf numFmtId="0" fontId="2" fillId="2" borderId="6" xfId="0" quotePrefix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justify" vertical="center" wrapText="1"/>
    </xf>
    <xf numFmtId="0" fontId="0" fillId="2" borderId="1" xfId="0" applyFill="1" applyBorder="1" applyAlignment="1">
      <alignment wrapText="1"/>
    </xf>
    <xf numFmtId="2" fontId="2" fillId="2" borderId="5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2" fontId="2" fillId="0" borderId="5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P224"/>
  <sheetViews>
    <sheetView tabSelected="1" topLeftCell="A16" zoomScale="75" zoomScaleNormal="75" zoomScaleSheetLayoutView="80" workbookViewId="0">
      <selection activeCell="H30" sqref="H30"/>
    </sheetView>
  </sheetViews>
  <sheetFormatPr defaultRowHeight="18.75" x14ac:dyDescent="0.3"/>
  <cols>
    <col min="1" max="1" width="54.5703125" style="1" customWidth="1"/>
    <col min="2" max="2" width="20.5703125" style="1" customWidth="1"/>
    <col min="3" max="3" width="37.140625" style="1" customWidth="1"/>
    <col min="4" max="4" width="50.7109375" style="1" customWidth="1"/>
    <col min="5" max="5" width="15" style="1" customWidth="1"/>
    <col min="6" max="6" width="17.85546875" style="1" customWidth="1"/>
    <col min="7" max="7" width="19.42578125" style="1" customWidth="1"/>
    <col min="8" max="8" width="24.42578125" style="1" customWidth="1"/>
    <col min="9" max="9" width="18.42578125" style="1" customWidth="1"/>
    <col min="10" max="10" width="25.42578125" style="1" customWidth="1"/>
    <col min="11" max="11" width="26" style="1" customWidth="1"/>
    <col min="12" max="12" width="17.28515625" style="1" customWidth="1"/>
    <col min="13" max="13" width="14.85546875" style="1" customWidth="1"/>
    <col min="14" max="15" width="16.5703125" style="1" customWidth="1"/>
    <col min="16" max="24" width="14.85546875" style="1" customWidth="1"/>
    <col min="25" max="16384" width="9.140625" style="1"/>
  </cols>
  <sheetData>
    <row r="1" spans="1:25" ht="88.5" customHeight="1" x14ac:dyDescent="0.3">
      <c r="H1" s="101" t="s">
        <v>37</v>
      </c>
      <c r="I1" s="102"/>
      <c r="J1" s="102"/>
    </row>
    <row r="3" spans="1:25" ht="22.5" customHeight="1" x14ac:dyDescent="0.3">
      <c r="A3" s="90" t="s">
        <v>0</v>
      </c>
      <c r="B3" s="103" t="s">
        <v>1</v>
      </c>
      <c r="C3" s="103" t="s">
        <v>2</v>
      </c>
      <c r="D3" s="103" t="s">
        <v>3</v>
      </c>
      <c r="E3" s="103" t="s">
        <v>4</v>
      </c>
      <c r="F3" s="103"/>
      <c r="G3" s="103"/>
      <c r="H3" s="103"/>
      <c r="I3" s="103"/>
      <c r="J3" s="90" t="s">
        <v>19</v>
      </c>
    </row>
    <row r="4" spans="1:25" ht="152.25" customHeight="1" x14ac:dyDescent="0.3">
      <c r="A4" s="104"/>
      <c r="B4" s="103"/>
      <c r="C4" s="103"/>
      <c r="D4" s="103"/>
      <c r="E4" s="33" t="s">
        <v>5</v>
      </c>
      <c r="F4" s="33" t="s">
        <v>6</v>
      </c>
      <c r="G4" s="33" t="s">
        <v>16</v>
      </c>
      <c r="H4" s="33" t="s">
        <v>17</v>
      </c>
      <c r="I4" s="33" t="s">
        <v>18</v>
      </c>
      <c r="J4" s="104"/>
    </row>
    <row r="5" spans="1:25" ht="17.25" customHeight="1" x14ac:dyDescent="0.3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</row>
    <row r="6" spans="1:25" ht="24" customHeight="1" x14ac:dyDescent="0.3">
      <c r="A6" s="105" t="s">
        <v>7</v>
      </c>
      <c r="B6" s="106"/>
      <c r="C6" s="106"/>
      <c r="D6" s="106"/>
      <c r="E6" s="106"/>
      <c r="F6" s="106"/>
      <c r="G6" s="106"/>
      <c r="H6" s="106"/>
      <c r="I6" s="106"/>
      <c r="J6" s="107"/>
    </row>
    <row r="7" spans="1:25" ht="53.25" customHeight="1" x14ac:dyDescent="0.3">
      <c r="A7" s="71" t="s">
        <v>38</v>
      </c>
      <c r="B7" s="72"/>
      <c r="C7" s="72"/>
      <c r="D7" s="72"/>
      <c r="E7" s="72"/>
      <c r="F7" s="72"/>
      <c r="G7" s="72"/>
      <c r="H7" s="72"/>
      <c r="I7" s="72"/>
      <c r="J7" s="109"/>
    </row>
    <row r="8" spans="1:25" ht="27.75" customHeight="1" x14ac:dyDescent="0.3">
      <c r="A8" s="89" t="s">
        <v>8</v>
      </c>
      <c r="B8" s="89"/>
      <c r="C8" s="89"/>
      <c r="D8" s="89"/>
      <c r="E8" s="32">
        <f>SUM(F8:I8)</f>
        <v>0</v>
      </c>
      <c r="F8" s="32">
        <f>F9+F10+F11</f>
        <v>0</v>
      </c>
      <c r="G8" s="32">
        <f t="shared" ref="G8:I8" si="0">G9+G10+G11</f>
        <v>0</v>
      </c>
      <c r="H8" s="32">
        <f t="shared" si="0"/>
        <v>0</v>
      </c>
      <c r="I8" s="32">
        <f t="shared" si="0"/>
        <v>0</v>
      </c>
      <c r="J8" s="11" t="s">
        <v>30</v>
      </c>
    </row>
    <row r="9" spans="1:25" ht="238.5" customHeight="1" x14ac:dyDescent="0.3">
      <c r="A9" s="46" t="s">
        <v>47</v>
      </c>
      <c r="B9" s="33" t="s">
        <v>39</v>
      </c>
      <c r="C9" s="42" t="s">
        <v>27</v>
      </c>
      <c r="D9" s="41" t="s">
        <v>35</v>
      </c>
      <c r="E9" s="34">
        <v>0</v>
      </c>
      <c r="F9" s="34">
        <v>0</v>
      </c>
      <c r="G9" s="35">
        <v>0</v>
      </c>
      <c r="H9" s="35">
        <v>0</v>
      </c>
      <c r="I9" s="35">
        <v>0</v>
      </c>
      <c r="J9" s="11" t="s">
        <v>30</v>
      </c>
    </row>
    <row r="10" spans="1:25" ht="138.75" customHeight="1" x14ac:dyDescent="0.3">
      <c r="A10" s="42" t="s">
        <v>48</v>
      </c>
      <c r="B10" s="43" t="str">
        <f>$B$9</f>
        <v>2021 - 2023</v>
      </c>
      <c r="C10" s="42" t="s">
        <v>40</v>
      </c>
      <c r="D10" s="42" t="s">
        <v>52</v>
      </c>
      <c r="E10" s="47">
        <v>0</v>
      </c>
      <c r="F10" s="47">
        <v>0</v>
      </c>
      <c r="G10" s="48">
        <v>0</v>
      </c>
      <c r="H10" s="48">
        <v>0</v>
      </c>
      <c r="I10" s="48">
        <v>0</v>
      </c>
      <c r="J10" s="49" t="str">
        <f>$J$8</f>
        <v>1.1.1., 1.1.2.</v>
      </c>
    </row>
    <row r="11" spans="1:25" ht="112.5" customHeight="1" x14ac:dyDescent="0.3">
      <c r="A11" s="42" t="s">
        <v>53</v>
      </c>
      <c r="B11" s="43" t="str">
        <f>$B$9</f>
        <v>2021 - 2023</v>
      </c>
      <c r="C11" s="42" t="s">
        <v>40</v>
      </c>
      <c r="D11" s="42" t="s">
        <v>165</v>
      </c>
      <c r="E11" s="47">
        <v>0</v>
      </c>
      <c r="F11" s="47">
        <v>0</v>
      </c>
      <c r="G11" s="48">
        <v>0</v>
      </c>
      <c r="H11" s="48">
        <v>0</v>
      </c>
      <c r="I11" s="48">
        <v>0</v>
      </c>
      <c r="J11" s="49" t="str">
        <f>$J$8</f>
        <v>1.1.1., 1.1.2.</v>
      </c>
    </row>
    <row r="12" spans="1:25" ht="30" customHeight="1" x14ac:dyDescent="0.3">
      <c r="A12" s="108" t="s">
        <v>49</v>
      </c>
      <c r="B12" s="108"/>
      <c r="C12" s="108"/>
      <c r="D12" s="108"/>
      <c r="E12" s="32">
        <f>SUM(F12:I12)</f>
        <v>0</v>
      </c>
      <c r="F12" s="32">
        <f>F13</f>
        <v>0</v>
      </c>
      <c r="G12" s="32">
        <f>SUM(G13:G13)</f>
        <v>0</v>
      </c>
      <c r="H12" s="32">
        <f>SUM(H13:H13)</f>
        <v>0</v>
      </c>
      <c r="I12" s="32">
        <f>SUM(I13:I13)</f>
        <v>0</v>
      </c>
      <c r="J12" s="11" t="s">
        <v>167</v>
      </c>
    </row>
    <row r="13" spans="1:25" ht="121.5" customHeight="1" x14ac:dyDescent="0.3">
      <c r="A13" s="38" t="s">
        <v>50</v>
      </c>
      <c r="B13" s="39" t="s">
        <v>39</v>
      </c>
      <c r="C13" s="40" t="s">
        <v>29</v>
      </c>
      <c r="D13" s="40" t="s">
        <v>51</v>
      </c>
      <c r="E13" s="34">
        <f>SUM(F13:I13)</f>
        <v>0</v>
      </c>
      <c r="F13" s="34">
        <v>0</v>
      </c>
      <c r="G13" s="34">
        <v>0</v>
      </c>
      <c r="H13" s="34">
        <v>0</v>
      </c>
      <c r="I13" s="34">
        <v>0</v>
      </c>
      <c r="J13" s="50" t="str">
        <f>$J$12</f>
        <v>1.4.1., 1.4.2</v>
      </c>
      <c r="L13" s="16"/>
      <c r="M13" s="16"/>
      <c r="N13" s="16"/>
      <c r="O13" s="16"/>
      <c r="P13" s="16"/>
      <c r="Q13" s="16"/>
      <c r="R13" s="16"/>
    </row>
    <row r="14" spans="1:25" ht="32.25" customHeight="1" x14ac:dyDescent="0.3">
      <c r="A14" s="108" t="s">
        <v>41</v>
      </c>
      <c r="B14" s="108"/>
      <c r="C14" s="108"/>
      <c r="D14" s="108"/>
      <c r="E14" s="32">
        <f>SUM(F14:I14)</f>
        <v>0</v>
      </c>
      <c r="F14" s="32">
        <f>F15</f>
        <v>0</v>
      </c>
      <c r="G14" s="32">
        <f t="shared" ref="G14:I14" si="1">G15</f>
        <v>0</v>
      </c>
      <c r="H14" s="32">
        <f t="shared" si="1"/>
        <v>0</v>
      </c>
      <c r="I14" s="32">
        <f t="shared" si="1"/>
        <v>0</v>
      </c>
      <c r="J14" s="51" t="s">
        <v>166</v>
      </c>
      <c r="K14" s="15"/>
      <c r="L14" s="15"/>
      <c r="M14" s="15"/>
      <c r="N14" s="15"/>
      <c r="O14" s="15"/>
      <c r="P14" s="15"/>
      <c r="Q14" s="15"/>
      <c r="R14" s="15"/>
      <c r="S14" s="15"/>
    </row>
    <row r="15" spans="1:25" ht="174" customHeight="1" x14ac:dyDescent="0.3">
      <c r="A15" s="38" t="s">
        <v>54</v>
      </c>
      <c r="B15" s="39" t="s">
        <v>39</v>
      </c>
      <c r="C15" s="40" t="s">
        <v>55</v>
      </c>
      <c r="D15" s="40" t="s">
        <v>56</v>
      </c>
      <c r="E15" s="34">
        <f>SUM(F15:I15)</f>
        <v>0</v>
      </c>
      <c r="F15" s="34">
        <v>0</v>
      </c>
      <c r="G15" s="35">
        <v>0</v>
      </c>
      <c r="H15" s="35">
        <v>0</v>
      </c>
      <c r="I15" s="35">
        <v>0</v>
      </c>
      <c r="J15" s="51" t="s">
        <v>166</v>
      </c>
      <c r="K15" s="15"/>
      <c r="L15" s="27"/>
      <c r="M15" s="27"/>
      <c r="N15" s="27"/>
      <c r="O15" s="27"/>
      <c r="P15" s="27"/>
      <c r="Q15" s="27"/>
      <c r="R15" s="27"/>
      <c r="S15" s="15"/>
    </row>
    <row r="16" spans="1:25" ht="45" customHeight="1" x14ac:dyDescent="0.3">
      <c r="A16" s="71" t="s">
        <v>42</v>
      </c>
      <c r="B16" s="72"/>
      <c r="C16" s="72"/>
      <c r="D16" s="72"/>
      <c r="E16" s="72"/>
      <c r="F16" s="72"/>
      <c r="G16" s="72"/>
      <c r="H16" s="72"/>
      <c r="I16" s="72"/>
      <c r="J16" s="76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39.75" customHeight="1" x14ac:dyDescent="0.3">
      <c r="A17" s="74" t="s">
        <v>9</v>
      </c>
      <c r="B17" s="75"/>
      <c r="C17" s="75"/>
      <c r="D17" s="110"/>
      <c r="E17" s="52">
        <f>F17+G17+H17+I17</f>
        <v>2940</v>
      </c>
      <c r="F17" s="52">
        <f>F18+F19+F20</f>
        <v>2499</v>
      </c>
      <c r="G17" s="52">
        <f t="shared" ref="G17:I17" si="2">G18+G19+G20</f>
        <v>441</v>
      </c>
      <c r="H17" s="52">
        <f t="shared" si="2"/>
        <v>0</v>
      </c>
      <c r="I17" s="52">
        <f t="shared" si="2"/>
        <v>0</v>
      </c>
      <c r="J17" s="90" t="s">
        <v>168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27.75" customHeight="1" x14ac:dyDescent="0.3">
      <c r="A18" s="85" t="s">
        <v>86</v>
      </c>
      <c r="B18" s="33">
        <v>2021</v>
      </c>
      <c r="C18" s="85"/>
      <c r="D18" s="85"/>
      <c r="E18" s="34">
        <f>F18+G18+H18+I18</f>
        <v>1260</v>
      </c>
      <c r="F18" s="34">
        <f>F22+F26</f>
        <v>1071</v>
      </c>
      <c r="G18" s="34">
        <f t="shared" ref="G18:I18" si="3">G22+G26</f>
        <v>189</v>
      </c>
      <c r="H18" s="34">
        <f t="shared" si="3"/>
        <v>0</v>
      </c>
      <c r="I18" s="34">
        <f t="shared" si="3"/>
        <v>0</v>
      </c>
      <c r="J18" s="91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33.75" customHeight="1" x14ac:dyDescent="0.3">
      <c r="A19" s="86"/>
      <c r="B19" s="33">
        <v>2022</v>
      </c>
      <c r="C19" s="86"/>
      <c r="D19" s="86"/>
      <c r="E19" s="34">
        <f t="shared" ref="E19:E20" si="4">F19+G19+H19+I19</f>
        <v>980</v>
      </c>
      <c r="F19" s="34">
        <f t="shared" ref="F19:I20" si="5">F23+F27</f>
        <v>833</v>
      </c>
      <c r="G19" s="34">
        <f t="shared" si="5"/>
        <v>147</v>
      </c>
      <c r="H19" s="34">
        <f t="shared" si="5"/>
        <v>0</v>
      </c>
      <c r="I19" s="34">
        <f t="shared" si="5"/>
        <v>0</v>
      </c>
      <c r="J19" s="91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33" customHeight="1" x14ac:dyDescent="0.3">
      <c r="A20" s="86"/>
      <c r="B20" s="33">
        <v>2023</v>
      </c>
      <c r="C20" s="86"/>
      <c r="D20" s="86"/>
      <c r="E20" s="34">
        <f t="shared" si="4"/>
        <v>700</v>
      </c>
      <c r="F20" s="34">
        <f t="shared" si="5"/>
        <v>595</v>
      </c>
      <c r="G20" s="34">
        <f t="shared" si="5"/>
        <v>105</v>
      </c>
      <c r="H20" s="34">
        <f t="shared" si="5"/>
        <v>0</v>
      </c>
      <c r="I20" s="34">
        <f t="shared" si="5"/>
        <v>0</v>
      </c>
      <c r="J20" s="92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36.75" customHeight="1" x14ac:dyDescent="0.3">
      <c r="A21" s="68" t="s">
        <v>124</v>
      </c>
      <c r="B21" s="53" t="s">
        <v>39</v>
      </c>
      <c r="C21" s="68" t="s">
        <v>120</v>
      </c>
      <c r="D21" s="68" t="s">
        <v>127</v>
      </c>
      <c r="E21" s="34">
        <f>SUM(F21:I21)</f>
        <v>1260</v>
      </c>
      <c r="F21" s="34">
        <f>F22+F23+F24</f>
        <v>1071</v>
      </c>
      <c r="G21" s="34">
        <f t="shared" ref="G21:I21" si="6">G22+G23+G24</f>
        <v>189</v>
      </c>
      <c r="H21" s="34">
        <f t="shared" si="6"/>
        <v>0</v>
      </c>
      <c r="I21" s="34">
        <f t="shared" si="6"/>
        <v>0</v>
      </c>
      <c r="J21" s="90" t="s">
        <v>168</v>
      </c>
    </row>
    <row r="22" spans="1:25" ht="33.75" customHeight="1" x14ac:dyDescent="0.3">
      <c r="A22" s="69"/>
      <c r="B22" s="53">
        <v>2021</v>
      </c>
      <c r="C22" s="69"/>
      <c r="D22" s="69"/>
      <c r="E22" s="34">
        <f t="shared" ref="E22:E23" si="7">F22+G22+H22+I22</f>
        <v>540</v>
      </c>
      <c r="F22" s="34">
        <v>459</v>
      </c>
      <c r="G22" s="34">
        <v>81</v>
      </c>
      <c r="H22" s="34">
        <v>0</v>
      </c>
      <c r="I22" s="34">
        <v>0</v>
      </c>
      <c r="J22" s="91"/>
    </row>
    <row r="23" spans="1:25" ht="36.75" customHeight="1" x14ac:dyDescent="0.3">
      <c r="A23" s="69"/>
      <c r="B23" s="53">
        <v>2022</v>
      </c>
      <c r="C23" s="69"/>
      <c r="D23" s="69"/>
      <c r="E23" s="34">
        <f t="shared" si="7"/>
        <v>420</v>
      </c>
      <c r="F23" s="34">
        <v>357</v>
      </c>
      <c r="G23" s="34">
        <v>63</v>
      </c>
      <c r="H23" s="34">
        <v>0</v>
      </c>
      <c r="I23" s="34">
        <v>0</v>
      </c>
      <c r="J23" s="91"/>
    </row>
    <row r="24" spans="1:25" ht="35.25" customHeight="1" x14ac:dyDescent="0.3">
      <c r="A24" s="70"/>
      <c r="B24" s="53">
        <v>2023</v>
      </c>
      <c r="C24" s="70"/>
      <c r="D24" s="70"/>
      <c r="E24" s="34">
        <f>F24+G24+H24+I24</f>
        <v>300</v>
      </c>
      <c r="F24" s="34">
        <v>255</v>
      </c>
      <c r="G24" s="34">
        <v>45</v>
      </c>
      <c r="H24" s="34">
        <v>0</v>
      </c>
      <c r="I24" s="34">
        <v>0</v>
      </c>
      <c r="J24" s="92"/>
    </row>
    <row r="25" spans="1:25" ht="37.5" customHeight="1" x14ac:dyDescent="0.3">
      <c r="A25" s="68" t="s">
        <v>125</v>
      </c>
      <c r="B25" s="53" t="s">
        <v>39</v>
      </c>
      <c r="C25" s="68" t="s">
        <v>120</v>
      </c>
      <c r="D25" s="68" t="s">
        <v>126</v>
      </c>
      <c r="E25" s="34">
        <f t="shared" ref="E25" si="8">SUM(F25:I25)</f>
        <v>1680</v>
      </c>
      <c r="F25" s="34">
        <f>F26+F27+F28</f>
        <v>1428</v>
      </c>
      <c r="G25" s="34">
        <f t="shared" ref="G25:I25" si="9">G26+G27+G28</f>
        <v>252</v>
      </c>
      <c r="H25" s="34">
        <f t="shared" si="9"/>
        <v>0</v>
      </c>
      <c r="I25" s="34">
        <f t="shared" si="9"/>
        <v>0</v>
      </c>
      <c r="J25" s="90" t="s">
        <v>168</v>
      </c>
      <c r="L25" s="16"/>
      <c r="M25" s="16"/>
      <c r="N25" s="16"/>
      <c r="O25" s="16"/>
      <c r="P25" s="16"/>
      <c r="Q25" s="16"/>
    </row>
    <row r="26" spans="1:25" ht="27.75" customHeight="1" x14ac:dyDescent="0.3">
      <c r="A26" s="69"/>
      <c r="B26" s="53">
        <v>2021</v>
      </c>
      <c r="C26" s="69"/>
      <c r="D26" s="69"/>
      <c r="E26" s="34">
        <f>F26+G26+H26+I26</f>
        <v>720</v>
      </c>
      <c r="F26" s="34">
        <v>612</v>
      </c>
      <c r="G26" s="34">
        <v>108</v>
      </c>
      <c r="H26" s="34">
        <v>0</v>
      </c>
      <c r="I26" s="34">
        <v>0</v>
      </c>
      <c r="J26" s="91"/>
      <c r="L26" s="16"/>
      <c r="M26" s="16"/>
      <c r="N26" s="16"/>
      <c r="O26" s="16"/>
      <c r="P26" s="16"/>
      <c r="Q26" s="16"/>
    </row>
    <row r="27" spans="1:25" ht="27" customHeight="1" x14ac:dyDescent="0.3">
      <c r="A27" s="69"/>
      <c r="B27" s="53">
        <v>2022</v>
      </c>
      <c r="C27" s="69"/>
      <c r="D27" s="69"/>
      <c r="E27" s="34">
        <f t="shared" ref="E27:E28" si="10">F27+G27+H27+I27</f>
        <v>560</v>
      </c>
      <c r="F27" s="34">
        <v>476</v>
      </c>
      <c r="G27" s="34">
        <v>84</v>
      </c>
      <c r="H27" s="34">
        <v>0</v>
      </c>
      <c r="I27" s="34">
        <v>0</v>
      </c>
      <c r="J27" s="91"/>
      <c r="K27" s="4"/>
    </row>
    <row r="28" spans="1:25" ht="32.25" customHeight="1" x14ac:dyDescent="0.3">
      <c r="A28" s="70"/>
      <c r="B28" s="53">
        <v>2023</v>
      </c>
      <c r="C28" s="70"/>
      <c r="D28" s="70"/>
      <c r="E28" s="34">
        <f t="shared" si="10"/>
        <v>400</v>
      </c>
      <c r="F28" s="34">
        <v>340</v>
      </c>
      <c r="G28" s="34">
        <v>60</v>
      </c>
      <c r="H28" s="34">
        <v>0</v>
      </c>
      <c r="I28" s="34">
        <v>0</v>
      </c>
      <c r="J28" s="92"/>
      <c r="K28" s="4"/>
    </row>
    <row r="29" spans="1:25" ht="45" customHeight="1" x14ac:dyDescent="0.3">
      <c r="A29" s="89" t="s">
        <v>10</v>
      </c>
      <c r="B29" s="89"/>
      <c r="C29" s="89"/>
      <c r="D29" s="74"/>
      <c r="E29" s="54">
        <f>SUM(E30:E32)</f>
        <v>0</v>
      </c>
      <c r="F29" s="54">
        <f>F30+F31+F32</f>
        <v>0</v>
      </c>
      <c r="G29" s="54">
        <f t="shared" ref="G29:I29" si="11">G30+G31+G32</f>
        <v>0</v>
      </c>
      <c r="H29" s="54">
        <f t="shared" si="11"/>
        <v>0</v>
      </c>
      <c r="I29" s="54">
        <f t="shared" si="11"/>
        <v>0</v>
      </c>
      <c r="J29" s="55" t="s">
        <v>169</v>
      </c>
    </row>
    <row r="30" spans="1:25" ht="207" customHeight="1" x14ac:dyDescent="0.3">
      <c r="A30" s="45" t="s">
        <v>118</v>
      </c>
      <c r="B30" s="33" t="s">
        <v>39</v>
      </c>
      <c r="C30" s="45" t="s">
        <v>120</v>
      </c>
      <c r="D30" s="56" t="s">
        <v>121</v>
      </c>
      <c r="E30" s="57">
        <f t="shared" ref="E30" si="12">SUM(F30:I30)</f>
        <v>0</v>
      </c>
      <c r="F30" s="57">
        <v>0</v>
      </c>
      <c r="G30" s="57">
        <v>0</v>
      </c>
      <c r="H30" s="58">
        <v>0</v>
      </c>
      <c r="I30" s="58">
        <v>0</v>
      </c>
      <c r="J30" s="55" t="str">
        <f>$J$29</f>
        <v>1.1.1., 1.2.1.</v>
      </c>
    </row>
    <row r="31" spans="1:25" ht="175.5" customHeight="1" x14ac:dyDescent="0.3">
      <c r="A31" s="45" t="s">
        <v>122</v>
      </c>
      <c r="B31" s="33" t="str">
        <f t="shared" ref="B31:I31" si="13">B30</f>
        <v>2021 - 2023</v>
      </c>
      <c r="C31" s="45" t="str">
        <f t="shared" si="13"/>
        <v>Управление занятости населения области, ГКУ Амурской области центры занятости населения</v>
      </c>
      <c r="D31" s="56" t="str">
        <f t="shared" si="13"/>
        <v>Расширение возможностей трудоустройства безработных инвалидов, определение возможных направлений профессионального обучения и получения дополнительного профессионального образования в соответствии с рекомендациями индивидуальной программы реабилитации или абилитации инвалида</v>
      </c>
      <c r="E31" s="57">
        <f t="shared" si="13"/>
        <v>0</v>
      </c>
      <c r="F31" s="57">
        <f t="shared" si="13"/>
        <v>0</v>
      </c>
      <c r="G31" s="57">
        <f t="shared" si="13"/>
        <v>0</v>
      </c>
      <c r="H31" s="58">
        <f t="shared" si="13"/>
        <v>0</v>
      </c>
      <c r="I31" s="58">
        <f t="shared" si="13"/>
        <v>0</v>
      </c>
      <c r="J31" s="55" t="str">
        <f>$J$29</f>
        <v>1.1.1., 1.2.1.</v>
      </c>
    </row>
    <row r="32" spans="1:25" ht="103.5" customHeight="1" x14ac:dyDescent="0.3">
      <c r="A32" s="45" t="s">
        <v>123</v>
      </c>
      <c r="B32" s="33" t="s">
        <v>119</v>
      </c>
      <c r="C32" s="45" t="s">
        <v>23</v>
      </c>
      <c r="D32" s="45" t="s">
        <v>58</v>
      </c>
      <c r="E32" s="57">
        <f>SUM(F32:I32)</f>
        <v>0</v>
      </c>
      <c r="F32" s="57">
        <v>0</v>
      </c>
      <c r="G32" s="58">
        <v>0</v>
      </c>
      <c r="H32" s="58">
        <v>0</v>
      </c>
      <c r="I32" s="58">
        <v>0</v>
      </c>
      <c r="J32" s="11" t="s">
        <v>30</v>
      </c>
    </row>
    <row r="33" spans="1:10" ht="52.5" customHeight="1" x14ac:dyDescent="0.3">
      <c r="A33" s="71" t="s">
        <v>43</v>
      </c>
      <c r="B33" s="72"/>
      <c r="C33" s="72"/>
      <c r="D33" s="72"/>
      <c r="E33" s="72"/>
      <c r="F33" s="72"/>
      <c r="G33" s="72"/>
      <c r="H33" s="72"/>
      <c r="I33" s="72"/>
      <c r="J33" s="73"/>
    </row>
    <row r="34" spans="1:10" ht="60" customHeight="1" x14ac:dyDescent="0.3">
      <c r="A34" s="71" t="s">
        <v>44</v>
      </c>
      <c r="B34" s="72"/>
      <c r="C34" s="72"/>
      <c r="D34" s="81"/>
      <c r="E34" s="54">
        <f>F34+G34+H34+I34</f>
        <v>0</v>
      </c>
      <c r="F34" s="59">
        <f>F35+F36+F37+F38</f>
        <v>0</v>
      </c>
      <c r="G34" s="59">
        <f t="shared" ref="G34:I34" si="14">G35+G36+G37+G38</f>
        <v>0</v>
      </c>
      <c r="H34" s="59">
        <f t="shared" si="14"/>
        <v>0</v>
      </c>
      <c r="I34" s="59">
        <f t="shared" si="14"/>
        <v>0</v>
      </c>
      <c r="J34" s="11" t="str">
        <f t="shared" ref="J34:J38" si="15">$J$32</f>
        <v>1.1.1., 1.1.2.</v>
      </c>
    </row>
    <row r="35" spans="1:10" ht="135" customHeight="1" x14ac:dyDescent="0.3">
      <c r="A35" s="56" t="s">
        <v>60</v>
      </c>
      <c r="B35" s="33">
        <v>2021</v>
      </c>
      <c r="C35" s="60" t="s">
        <v>24</v>
      </c>
      <c r="D35" s="45" t="s">
        <v>61</v>
      </c>
      <c r="E35" s="57">
        <f>F35+G35+H35+I35</f>
        <v>0</v>
      </c>
      <c r="F35" s="57">
        <v>0</v>
      </c>
      <c r="G35" s="58">
        <v>0</v>
      </c>
      <c r="H35" s="58">
        <v>0</v>
      </c>
      <c r="I35" s="58">
        <v>0</v>
      </c>
      <c r="J35" s="11" t="str">
        <f t="shared" si="15"/>
        <v>1.1.1., 1.1.2.</v>
      </c>
    </row>
    <row r="36" spans="1:10" ht="117" customHeight="1" x14ac:dyDescent="0.3">
      <c r="A36" s="56" t="s">
        <v>62</v>
      </c>
      <c r="B36" s="33">
        <v>2021</v>
      </c>
      <c r="C36" s="60" t="s">
        <v>24</v>
      </c>
      <c r="D36" s="45" t="s">
        <v>63</v>
      </c>
      <c r="E36" s="57">
        <f t="shared" ref="E36:E38" si="16">F36+G36+H36+I36</f>
        <v>0</v>
      </c>
      <c r="F36" s="57">
        <v>0</v>
      </c>
      <c r="G36" s="58">
        <v>0</v>
      </c>
      <c r="H36" s="58">
        <v>0</v>
      </c>
      <c r="I36" s="58">
        <v>0</v>
      </c>
      <c r="J36" s="11" t="str">
        <f t="shared" si="15"/>
        <v>1.1.1., 1.1.2.</v>
      </c>
    </row>
    <row r="37" spans="1:10" ht="119.25" customHeight="1" x14ac:dyDescent="0.3">
      <c r="A37" s="56" t="s">
        <v>64</v>
      </c>
      <c r="B37" s="33" t="s">
        <v>65</v>
      </c>
      <c r="C37" s="60" t="s">
        <v>28</v>
      </c>
      <c r="D37" s="45" t="s">
        <v>66</v>
      </c>
      <c r="E37" s="57">
        <f t="shared" si="16"/>
        <v>0</v>
      </c>
      <c r="F37" s="57">
        <v>0</v>
      </c>
      <c r="G37" s="58">
        <v>0</v>
      </c>
      <c r="H37" s="58">
        <v>0</v>
      </c>
      <c r="I37" s="58">
        <v>0</v>
      </c>
      <c r="J37" s="11" t="str">
        <f t="shared" si="15"/>
        <v>1.1.1., 1.1.2.</v>
      </c>
    </row>
    <row r="38" spans="1:10" ht="104.25" customHeight="1" x14ac:dyDescent="0.3">
      <c r="A38" s="56" t="s">
        <v>31</v>
      </c>
      <c r="B38" s="33" t="s">
        <v>39</v>
      </c>
      <c r="C38" s="60" t="s">
        <v>24</v>
      </c>
      <c r="D38" s="45" t="s">
        <v>33</v>
      </c>
      <c r="E38" s="57">
        <f t="shared" si="16"/>
        <v>0</v>
      </c>
      <c r="F38" s="57">
        <v>0</v>
      </c>
      <c r="G38" s="58">
        <v>0</v>
      </c>
      <c r="H38" s="58">
        <v>0</v>
      </c>
      <c r="I38" s="58">
        <v>0</v>
      </c>
      <c r="J38" s="11" t="str">
        <f t="shared" si="15"/>
        <v>1.1.1., 1.1.2.</v>
      </c>
    </row>
    <row r="39" spans="1:10" ht="45" customHeight="1" x14ac:dyDescent="0.3">
      <c r="A39" s="78" t="s">
        <v>32</v>
      </c>
      <c r="B39" s="79"/>
      <c r="C39" s="79"/>
      <c r="D39" s="80"/>
      <c r="E39" s="61">
        <f t="shared" ref="E39:E44" si="17">F39+G39+H39+I39</f>
        <v>0</v>
      </c>
      <c r="F39" s="61">
        <f>F40+F41+F42</f>
        <v>0</v>
      </c>
      <c r="G39" s="61">
        <f t="shared" ref="G39:I39" si="18">G40+G41+G42</f>
        <v>0</v>
      </c>
      <c r="H39" s="61">
        <f t="shared" si="18"/>
        <v>0</v>
      </c>
      <c r="I39" s="61">
        <f t="shared" si="18"/>
        <v>0</v>
      </c>
      <c r="J39" s="62" t="s">
        <v>170</v>
      </c>
    </row>
    <row r="40" spans="1:10" ht="93" customHeight="1" x14ac:dyDescent="0.3">
      <c r="A40" s="63" t="s">
        <v>26</v>
      </c>
      <c r="B40" s="39">
        <v>2021</v>
      </c>
      <c r="C40" s="60" t="s">
        <v>24</v>
      </c>
      <c r="D40" s="60" t="s">
        <v>34</v>
      </c>
      <c r="E40" s="57">
        <f t="shared" si="17"/>
        <v>0</v>
      </c>
      <c r="F40" s="57">
        <v>0</v>
      </c>
      <c r="G40" s="58">
        <v>0</v>
      </c>
      <c r="H40" s="58">
        <v>0</v>
      </c>
      <c r="I40" s="58">
        <v>0</v>
      </c>
      <c r="J40" s="62" t="s">
        <v>170</v>
      </c>
    </row>
    <row r="41" spans="1:10" ht="119.25" customHeight="1" x14ac:dyDescent="0.3">
      <c r="A41" s="63" t="s">
        <v>75</v>
      </c>
      <c r="B41" s="39">
        <v>2021</v>
      </c>
      <c r="C41" s="60" t="s">
        <v>67</v>
      </c>
      <c r="D41" s="60" t="s">
        <v>76</v>
      </c>
      <c r="E41" s="57">
        <f t="shared" si="17"/>
        <v>0</v>
      </c>
      <c r="F41" s="57">
        <v>0</v>
      </c>
      <c r="G41" s="58">
        <v>0</v>
      </c>
      <c r="H41" s="58">
        <v>0</v>
      </c>
      <c r="I41" s="58">
        <v>0</v>
      </c>
      <c r="J41" s="62" t="s">
        <v>170</v>
      </c>
    </row>
    <row r="42" spans="1:10" ht="151.5" customHeight="1" x14ac:dyDescent="0.3">
      <c r="A42" s="63" t="s">
        <v>68</v>
      </c>
      <c r="B42" s="39">
        <v>2021</v>
      </c>
      <c r="C42" s="60" t="s">
        <v>24</v>
      </c>
      <c r="D42" s="60" t="s">
        <v>69</v>
      </c>
      <c r="E42" s="57">
        <f t="shared" si="17"/>
        <v>0</v>
      </c>
      <c r="F42" s="57">
        <v>0</v>
      </c>
      <c r="G42" s="58">
        <v>0</v>
      </c>
      <c r="H42" s="58">
        <v>0</v>
      </c>
      <c r="I42" s="58">
        <v>0</v>
      </c>
      <c r="J42" s="62" t="s">
        <v>170</v>
      </c>
    </row>
    <row r="43" spans="1:10" ht="45" customHeight="1" x14ac:dyDescent="0.3">
      <c r="A43" s="78" t="s">
        <v>45</v>
      </c>
      <c r="B43" s="79"/>
      <c r="C43" s="79"/>
      <c r="D43" s="80"/>
      <c r="E43" s="61">
        <f t="shared" si="17"/>
        <v>0</v>
      </c>
      <c r="F43" s="61">
        <f>F44+F45+F46</f>
        <v>0</v>
      </c>
      <c r="G43" s="61">
        <f t="shared" ref="G43:I43" si="19">G44+G45+G46</f>
        <v>0</v>
      </c>
      <c r="H43" s="61">
        <f t="shared" si="19"/>
        <v>0</v>
      </c>
      <c r="I43" s="61">
        <f t="shared" si="19"/>
        <v>0</v>
      </c>
      <c r="J43" s="62" t="s">
        <v>166</v>
      </c>
    </row>
    <row r="44" spans="1:10" ht="84.75" customHeight="1" x14ac:dyDescent="0.3">
      <c r="A44" s="63" t="s">
        <v>70</v>
      </c>
      <c r="B44" s="39">
        <v>2021</v>
      </c>
      <c r="C44" s="60" t="s">
        <v>24</v>
      </c>
      <c r="D44" s="60" t="s">
        <v>71</v>
      </c>
      <c r="E44" s="57">
        <f t="shared" si="17"/>
        <v>0</v>
      </c>
      <c r="F44" s="57">
        <v>0</v>
      </c>
      <c r="G44" s="58">
        <v>0</v>
      </c>
      <c r="H44" s="58">
        <v>0</v>
      </c>
      <c r="I44" s="58">
        <v>0</v>
      </c>
      <c r="J44" s="62" t="s">
        <v>166</v>
      </c>
    </row>
    <row r="45" spans="1:10" ht="66.75" customHeight="1" x14ac:dyDescent="0.3">
      <c r="A45" s="63" t="s">
        <v>72</v>
      </c>
      <c r="B45" s="39">
        <v>2021</v>
      </c>
      <c r="C45" s="60" t="s">
        <v>24</v>
      </c>
      <c r="D45" s="60" t="str">
        <f t="shared" ref="D45" si="20">$D$44</f>
        <v>Приказ об утверждении типового положения</v>
      </c>
      <c r="E45" s="57">
        <f t="shared" ref="E45:E46" si="21">F45+G45+H45+I45</f>
        <v>0</v>
      </c>
      <c r="F45" s="57">
        <v>0</v>
      </c>
      <c r="G45" s="58">
        <v>0</v>
      </c>
      <c r="H45" s="58">
        <v>0</v>
      </c>
      <c r="I45" s="58">
        <v>0</v>
      </c>
      <c r="J45" s="62" t="s">
        <v>166</v>
      </c>
    </row>
    <row r="46" spans="1:10" ht="124.5" customHeight="1" x14ac:dyDescent="0.3">
      <c r="A46" s="63" t="s">
        <v>73</v>
      </c>
      <c r="B46" s="39">
        <v>2021</v>
      </c>
      <c r="C46" s="60" t="s">
        <v>24</v>
      </c>
      <c r="D46" s="60" t="s">
        <v>74</v>
      </c>
      <c r="E46" s="57">
        <f t="shared" si="21"/>
        <v>0</v>
      </c>
      <c r="F46" s="57">
        <v>0</v>
      </c>
      <c r="G46" s="58">
        <v>0</v>
      </c>
      <c r="H46" s="58">
        <v>0</v>
      </c>
      <c r="I46" s="58">
        <v>0</v>
      </c>
      <c r="J46" s="62" t="s">
        <v>166</v>
      </c>
    </row>
    <row r="47" spans="1:10" ht="45" customHeight="1" x14ac:dyDescent="0.3">
      <c r="A47" s="74" t="s">
        <v>46</v>
      </c>
      <c r="B47" s="75"/>
      <c r="C47" s="75"/>
      <c r="D47" s="75"/>
      <c r="E47" s="75"/>
      <c r="F47" s="75"/>
      <c r="G47" s="76"/>
      <c r="H47" s="76"/>
      <c r="I47" s="76"/>
      <c r="J47" s="77"/>
    </row>
    <row r="48" spans="1:10" ht="45" customHeight="1" x14ac:dyDescent="0.3">
      <c r="A48" s="71" t="s">
        <v>11</v>
      </c>
      <c r="B48" s="72"/>
      <c r="C48" s="72"/>
      <c r="D48" s="81"/>
      <c r="E48" s="32">
        <f>F48+G48+H48+I48</f>
        <v>103121.53</v>
      </c>
      <c r="F48" s="32">
        <f>F49+F73+F93+F97+F104+F102+F103+F105+F98</f>
        <v>86853.688999999998</v>
      </c>
      <c r="G48" s="32">
        <f t="shared" ref="G48:I48" si="22">G49+G73+G93+G97+G104+G102+G103+G105+G98</f>
        <v>15327.128000000001</v>
      </c>
      <c r="H48" s="32">
        <f t="shared" si="22"/>
        <v>940.71299999999997</v>
      </c>
      <c r="I48" s="32">
        <f t="shared" si="22"/>
        <v>0</v>
      </c>
      <c r="J48" s="33" t="s">
        <v>171</v>
      </c>
    </row>
    <row r="49" spans="1:10" ht="29.25" customHeight="1" x14ac:dyDescent="0.3">
      <c r="A49" s="96" t="s">
        <v>140</v>
      </c>
      <c r="B49" s="33" t="s">
        <v>39</v>
      </c>
      <c r="C49" s="68" t="s">
        <v>28</v>
      </c>
      <c r="D49" s="96" t="s">
        <v>134</v>
      </c>
      <c r="E49" s="32">
        <f>F49+G49+H49+I49</f>
        <v>77215.998000000007</v>
      </c>
      <c r="F49" s="32">
        <f>F50+F51+F52</f>
        <v>64833.989000000001</v>
      </c>
      <c r="G49" s="32">
        <f t="shared" ref="G49:I49" si="23">G50+G51+G52</f>
        <v>11441.296</v>
      </c>
      <c r="H49" s="32">
        <f t="shared" si="23"/>
        <v>940.71299999999997</v>
      </c>
      <c r="I49" s="32">
        <f t="shared" si="23"/>
        <v>0</v>
      </c>
      <c r="J49" s="90" t="s">
        <v>171</v>
      </c>
    </row>
    <row r="50" spans="1:10" ht="49.5" customHeight="1" x14ac:dyDescent="0.3">
      <c r="A50" s="97"/>
      <c r="B50" s="33">
        <v>2021</v>
      </c>
      <c r="C50" s="99"/>
      <c r="D50" s="97"/>
      <c r="E50" s="32">
        <f>F50+G50+H50+I50</f>
        <v>31235.913</v>
      </c>
      <c r="F50" s="32">
        <f>F54+F58+F62+F66+F70</f>
        <v>25750.920000000002</v>
      </c>
      <c r="G50" s="32">
        <f t="shared" ref="G50:I50" si="24">G54+G58+G62+G66+G70</f>
        <v>4544.28</v>
      </c>
      <c r="H50" s="32">
        <f t="shared" si="24"/>
        <v>940.71299999999997</v>
      </c>
      <c r="I50" s="32">
        <f t="shared" si="24"/>
        <v>0</v>
      </c>
      <c r="J50" s="91"/>
    </row>
    <row r="51" spans="1:10" ht="54" customHeight="1" x14ac:dyDescent="0.3">
      <c r="A51" s="97"/>
      <c r="B51" s="33">
        <v>2022</v>
      </c>
      <c r="C51" s="99"/>
      <c r="D51" s="97"/>
      <c r="E51" s="32">
        <f t="shared" ref="E51:E52" si="25">F51+G51+H51+I51</f>
        <v>23139.999999999996</v>
      </c>
      <c r="F51" s="32">
        <f t="shared" ref="F51:I52" si="26">F55+F59+F63+F67+F71</f>
        <v>19668.999999999996</v>
      </c>
      <c r="G51" s="32">
        <f t="shared" si="26"/>
        <v>3471.0000000000005</v>
      </c>
      <c r="H51" s="32">
        <f t="shared" si="26"/>
        <v>0</v>
      </c>
      <c r="I51" s="32">
        <f t="shared" si="26"/>
        <v>0</v>
      </c>
      <c r="J51" s="91"/>
    </row>
    <row r="52" spans="1:10" ht="41.25" customHeight="1" x14ac:dyDescent="0.3">
      <c r="A52" s="98"/>
      <c r="B52" s="33">
        <v>2023</v>
      </c>
      <c r="C52" s="100"/>
      <c r="D52" s="98"/>
      <c r="E52" s="32">
        <f t="shared" si="25"/>
        <v>22840.085000000003</v>
      </c>
      <c r="F52" s="32">
        <f t="shared" si="26"/>
        <v>19414.069000000003</v>
      </c>
      <c r="G52" s="32">
        <f t="shared" si="26"/>
        <v>3426.0160000000001</v>
      </c>
      <c r="H52" s="32">
        <f t="shared" si="26"/>
        <v>0</v>
      </c>
      <c r="I52" s="32">
        <f t="shared" si="26"/>
        <v>0</v>
      </c>
      <c r="J52" s="92"/>
    </row>
    <row r="53" spans="1:10" ht="32.25" customHeight="1" x14ac:dyDescent="0.3">
      <c r="A53" s="68" t="s">
        <v>128</v>
      </c>
      <c r="B53" s="33" t="s">
        <v>39</v>
      </c>
      <c r="C53" s="68" t="s">
        <v>22</v>
      </c>
      <c r="D53" s="68" t="s">
        <v>135</v>
      </c>
      <c r="E53" s="34">
        <f>SUM(F53:I53)</f>
        <v>30106.7</v>
      </c>
      <c r="F53" s="34">
        <f>F54+F55+F56</f>
        <v>25590.695</v>
      </c>
      <c r="G53" s="34">
        <f t="shared" ref="G53:I53" si="27">G54+G55+G56</f>
        <v>4516.0050000000001</v>
      </c>
      <c r="H53" s="34">
        <f t="shared" si="27"/>
        <v>0</v>
      </c>
      <c r="I53" s="34">
        <f t="shared" si="27"/>
        <v>0</v>
      </c>
      <c r="J53" s="90" t="s">
        <v>171</v>
      </c>
    </row>
    <row r="54" spans="1:10" ht="29.25" customHeight="1" x14ac:dyDescent="0.3">
      <c r="A54" s="69"/>
      <c r="B54" s="33">
        <v>2021</v>
      </c>
      <c r="C54" s="69"/>
      <c r="D54" s="69"/>
      <c r="E54" s="34">
        <f>F54+G54+H54+I54</f>
        <v>10130.799999999999</v>
      </c>
      <c r="F54" s="34">
        <v>8611.18</v>
      </c>
      <c r="G54" s="35">
        <v>1519.62</v>
      </c>
      <c r="H54" s="35">
        <v>0</v>
      </c>
      <c r="I54" s="35">
        <v>0</v>
      </c>
      <c r="J54" s="91"/>
    </row>
    <row r="55" spans="1:10" ht="27.75" customHeight="1" x14ac:dyDescent="0.3">
      <c r="A55" s="69"/>
      <c r="B55" s="33">
        <v>2022</v>
      </c>
      <c r="C55" s="69"/>
      <c r="D55" s="69"/>
      <c r="E55" s="34">
        <f>F55+G55+H55+I55</f>
        <v>9760.0999999999985</v>
      </c>
      <c r="F55" s="34">
        <v>8296.0849999999991</v>
      </c>
      <c r="G55" s="35">
        <v>1464.0150000000001</v>
      </c>
      <c r="H55" s="35">
        <v>0</v>
      </c>
      <c r="I55" s="35">
        <v>0</v>
      </c>
      <c r="J55" s="91"/>
    </row>
    <row r="56" spans="1:10" ht="28.5" customHeight="1" x14ac:dyDescent="0.3">
      <c r="A56" s="70"/>
      <c r="B56" s="33">
        <v>2023</v>
      </c>
      <c r="C56" s="70"/>
      <c r="D56" s="70"/>
      <c r="E56" s="34">
        <f>F56+G56+H56+I56</f>
        <v>10215.799999999999</v>
      </c>
      <c r="F56" s="34">
        <v>8683.43</v>
      </c>
      <c r="G56" s="35">
        <v>1532.37</v>
      </c>
      <c r="H56" s="35">
        <v>0</v>
      </c>
      <c r="I56" s="35">
        <v>0</v>
      </c>
      <c r="J56" s="92"/>
    </row>
    <row r="57" spans="1:10" ht="38.25" customHeight="1" x14ac:dyDescent="0.3">
      <c r="A57" s="68" t="s">
        <v>129</v>
      </c>
      <c r="B57" s="33" t="s">
        <v>39</v>
      </c>
      <c r="C57" s="68" t="s">
        <v>23</v>
      </c>
      <c r="D57" s="68" t="s">
        <v>136</v>
      </c>
      <c r="E57" s="34">
        <f>F57+G57+H57+I57</f>
        <v>13471.6</v>
      </c>
      <c r="F57" s="34">
        <f>F58+F59+F60</f>
        <v>11450.86</v>
      </c>
      <c r="G57" s="34">
        <f t="shared" ref="G57:I57" si="28">G58+G59+G60</f>
        <v>2020.74</v>
      </c>
      <c r="H57" s="34">
        <f t="shared" si="28"/>
        <v>0</v>
      </c>
      <c r="I57" s="34">
        <f t="shared" si="28"/>
        <v>0</v>
      </c>
      <c r="J57" s="90" t="s">
        <v>171</v>
      </c>
    </row>
    <row r="58" spans="1:10" ht="32.25" customHeight="1" x14ac:dyDescent="0.3">
      <c r="A58" s="69"/>
      <c r="B58" s="33">
        <v>2021</v>
      </c>
      <c r="C58" s="69"/>
      <c r="D58" s="69"/>
      <c r="E58" s="34">
        <f>F58+G58+H58+I58</f>
        <v>6445.7000000000007</v>
      </c>
      <c r="F58" s="34">
        <v>5478.8450000000003</v>
      </c>
      <c r="G58" s="35">
        <v>966.85500000000002</v>
      </c>
      <c r="H58" s="35">
        <v>0</v>
      </c>
      <c r="I58" s="35">
        <v>0</v>
      </c>
      <c r="J58" s="91"/>
    </row>
    <row r="59" spans="1:10" ht="39" customHeight="1" x14ac:dyDescent="0.3">
      <c r="A59" s="69"/>
      <c r="B59" s="33">
        <v>2022</v>
      </c>
      <c r="C59" s="69"/>
      <c r="D59" s="69"/>
      <c r="E59" s="34">
        <f>SUM(F59:I59)</f>
        <v>4224</v>
      </c>
      <c r="F59" s="34">
        <v>3590.4</v>
      </c>
      <c r="G59" s="35">
        <v>633.6</v>
      </c>
      <c r="H59" s="35">
        <v>0</v>
      </c>
      <c r="I59" s="35">
        <v>0</v>
      </c>
      <c r="J59" s="91"/>
    </row>
    <row r="60" spans="1:10" ht="33" customHeight="1" x14ac:dyDescent="0.3">
      <c r="A60" s="70"/>
      <c r="B60" s="33">
        <v>2023</v>
      </c>
      <c r="C60" s="70"/>
      <c r="D60" s="70"/>
      <c r="E60" s="34">
        <f>SUM(F60:I60)</f>
        <v>2801.8999999999996</v>
      </c>
      <c r="F60" s="34">
        <v>2381.6149999999998</v>
      </c>
      <c r="G60" s="34">
        <v>420.28500000000003</v>
      </c>
      <c r="H60" s="34">
        <v>0</v>
      </c>
      <c r="I60" s="35">
        <v>0</v>
      </c>
      <c r="J60" s="92"/>
    </row>
    <row r="61" spans="1:10" ht="33" customHeight="1" x14ac:dyDescent="0.3">
      <c r="A61" s="68" t="s">
        <v>130</v>
      </c>
      <c r="B61" s="33" t="s">
        <v>39</v>
      </c>
      <c r="C61" s="68" t="s">
        <v>24</v>
      </c>
      <c r="D61" s="68" t="s">
        <v>137</v>
      </c>
      <c r="E61" s="34">
        <f t="shared" ref="E61:E93" si="29">SUM(F61:I61)</f>
        <v>23176.875</v>
      </c>
      <c r="F61" s="34">
        <f>F62+F63+F64</f>
        <v>19700.344000000001</v>
      </c>
      <c r="G61" s="34">
        <f t="shared" ref="G61:I61" si="30">G62+G63+G64</f>
        <v>3476.5309999999999</v>
      </c>
      <c r="H61" s="34">
        <f t="shared" si="30"/>
        <v>0</v>
      </c>
      <c r="I61" s="34">
        <f t="shared" si="30"/>
        <v>0</v>
      </c>
      <c r="J61" s="90" t="s">
        <v>171</v>
      </c>
    </row>
    <row r="62" spans="1:10" ht="33" customHeight="1" x14ac:dyDescent="0.3">
      <c r="A62" s="69"/>
      <c r="B62" s="33">
        <v>2021</v>
      </c>
      <c r="C62" s="69"/>
      <c r="D62" s="69"/>
      <c r="E62" s="34">
        <f>F62+G62+H62+I62</f>
        <v>9473.7000000000007</v>
      </c>
      <c r="F62" s="34">
        <v>8052.6450000000004</v>
      </c>
      <c r="G62" s="34">
        <v>1421.0550000000001</v>
      </c>
      <c r="H62" s="34">
        <v>0</v>
      </c>
      <c r="I62" s="34">
        <v>0</v>
      </c>
      <c r="J62" s="91"/>
    </row>
    <row r="63" spans="1:10" ht="33.75" customHeight="1" x14ac:dyDescent="0.3">
      <c r="A63" s="69"/>
      <c r="B63" s="33">
        <v>2022</v>
      </c>
      <c r="C63" s="69"/>
      <c r="D63" s="69"/>
      <c r="E63" s="34">
        <f>F63+G63+H63+I63</f>
        <v>6110.3</v>
      </c>
      <c r="F63" s="34">
        <v>5193.7550000000001</v>
      </c>
      <c r="G63" s="34">
        <v>916.54499999999996</v>
      </c>
      <c r="H63" s="34">
        <v>0</v>
      </c>
      <c r="I63" s="34">
        <v>0</v>
      </c>
      <c r="J63" s="91"/>
    </row>
    <row r="64" spans="1:10" ht="35.25" customHeight="1" x14ac:dyDescent="0.3">
      <c r="A64" s="70"/>
      <c r="B64" s="33">
        <v>2023</v>
      </c>
      <c r="C64" s="70"/>
      <c r="D64" s="70"/>
      <c r="E64" s="34">
        <f t="shared" ref="E64:E73" si="31">SUM(F64:I64)</f>
        <v>7592.875</v>
      </c>
      <c r="F64" s="34">
        <v>6453.9440000000004</v>
      </c>
      <c r="G64" s="34">
        <v>1138.931</v>
      </c>
      <c r="H64" s="34">
        <v>0</v>
      </c>
      <c r="I64" s="34">
        <v>0</v>
      </c>
      <c r="J64" s="92"/>
    </row>
    <row r="65" spans="1:10" ht="29.25" customHeight="1" x14ac:dyDescent="0.3">
      <c r="A65" s="93" t="s">
        <v>132</v>
      </c>
      <c r="B65" s="33" t="s">
        <v>39</v>
      </c>
      <c r="C65" s="68" t="s">
        <v>133</v>
      </c>
      <c r="D65" s="68" t="s">
        <v>138</v>
      </c>
      <c r="E65" s="34">
        <f>F65+G65+H65+I65</f>
        <v>4020</v>
      </c>
      <c r="F65" s="34">
        <f>F66+F67+F68</f>
        <v>3417</v>
      </c>
      <c r="G65" s="34">
        <f>G66+G67+G68</f>
        <v>603</v>
      </c>
      <c r="H65" s="34">
        <f>H66+H67+H68</f>
        <v>0</v>
      </c>
      <c r="I65" s="34">
        <f>I66+I67+I68</f>
        <v>0</v>
      </c>
      <c r="J65" s="90" t="s">
        <v>171</v>
      </c>
    </row>
    <row r="66" spans="1:10" ht="33" customHeight="1" x14ac:dyDescent="0.3">
      <c r="A66" s="94"/>
      <c r="B66" s="33">
        <v>2021</v>
      </c>
      <c r="C66" s="69"/>
      <c r="D66" s="69"/>
      <c r="E66" s="34">
        <f>F66+G66+H66+I66</f>
        <v>2050</v>
      </c>
      <c r="F66" s="34">
        <v>1742.5</v>
      </c>
      <c r="G66" s="35">
        <v>307.5</v>
      </c>
      <c r="H66" s="34">
        <v>0</v>
      </c>
      <c r="I66" s="34">
        <v>0</v>
      </c>
      <c r="J66" s="91"/>
    </row>
    <row r="67" spans="1:10" ht="30" customHeight="1" x14ac:dyDescent="0.3">
      <c r="A67" s="94"/>
      <c r="B67" s="33">
        <v>2022</v>
      </c>
      <c r="C67" s="69"/>
      <c r="D67" s="69"/>
      <c r="E67" s="34">
        <f t="shared" si="31"/>
        <v>985</v>
      </c>
      <c r="F67" s="34">
        <v>837.25</v>
      </c>
      <c r="G67" s="35">
        <v>147.75</v>
      </c>
      <c r="H67" s="34">
        <v>0</v>
      </c>
      <c r="I67" s="34">
        <v>0</v>
      </c>
      <c r="J67" s="91"/>
    </row>
    <row r="68" spans="1:10" ht="32.25" customHeight="1" x14ac:dyDescent="0.3">
      <c r="A68" s="95"/>
      <c r="B68" s="33">
        <v>2023</v>
      </c>
      <c r="C68" s="70"/>
      <c r="D68" s="70"/>
      <c r="E68" s="34">
        <f t="shared" si="31"/>
        <v>985</v>
      </c>
      <c r="F68" s="34">
        <v>837.25</v>
      </c>
      <c r="G68" s="35">
        <v>147.75</v>
      </c>
      <c r="H68" s="34">
        <v>0</v>
      </c>
      <c r="I68" s="34">
        <v>0</v>
      </c>
      <c r="J68" s="92"/>
    </row>
    <row r="69" spans="1:10" ht="30.75" customHeight="1" x14ac:dyDescent="0.3">
      <c r="A69" s="68" t="s">
        <v>131</v>
      </c>
      <c r="B69" s="33" t="s">
        <v>39</v>
      </c>
      <c r="C69" s="68" t="s">
        <v>21</v>
      </c>
      <c r="D69" s="68" t="s">
        <v>139</v>
      </c>
      <c r="E69" s="34">
        <f t="shared" si="31"/>
        <v>6440.8230000000003</v>
      </c>
      <c r="F69" s="34">
        <f>F70+F71+F72</f>
        <v>4675.09</v>
      </c>
      <c r="G69" s="34">
        <f t="shared" ref="G69:I69" si="32">G70+G71+G72</f>
        <v>825.02</v>
      </c>
      <c r="H69" s="34">
        <f t="shared" si="32"/>
        <v>940.71299999999997</v>
      </c>
      <c r="I69" s="34">
        <f t="shared" si="32"/>
        <v>0</v>
      </c>
      <c r="J69" s="90" t="s">
        <v>171</v>
      </c>
    </row>
    <row r="70" spans="1:10" ht="28.5" customHeight="1" x14ac:dyDescent="0.3">
      <c r="A70" s="69"/>
      <c r="B70" s="33">
        <v>2021</v>
      </c>
      <c r="C70" s="69"/>
      <c r="D70" s="69"/>
      <c r="E70" s="34">
        <f>F70+G70+H70+I70</f>
        <v>3135.7129999999997</v>
      </c>
      <c r="F70" s="34">
        <v>1865.75</v>
      </c>
      <c r="G70" s="35">
        <v>329.25</v>
      </c>
      <c r="H70" s="35">
        <v>940.71299999999997</v>
      </c>
      <c r="I70" s="35">
        <v>0</v>
      </c>
      <c r="J70" s="91"/>
    </row>
    <row r="71" spans="1:10" ht="27.75" customHeight="1" x14ac:dyDescent="0.3">
      <c r="A71" s="69"/>
      <c r="B71" s="33">
        <v>2022</v>
      </c>
      <c r="C71" s="69"/>
      <c r="D71" s="69"/>
      <c r="E71" s="34">
        <f>F71+G71+H71+I71</f>
        <v>2060.6</v>
      </c>
      <c r="F71" s="34">
        <v>1751.51</v>
      </c>
      <c r="G71" s="35">
        <v>309.08999999999997</v>
      </c>
      <c r="H71" s="35">
        <v>0</v>
      </c>
      <c r="I71" s="35">
        <v>0</v>
      </c>
      <c r="J71" s="91"/>
    </row>
    <row r="72" spans="1:10" ht="24" customHeight="1" x14ac:dyDescent="0.3">
      <c r="A72" s="70"/>
      <c r="B72" s="33">
        <v>2023</v>
      </c>
      <c r="C72" s="70"/>
      <c r="D72" s="70"/>
      <c r="E72" s="34">
        <f t="shared" si="31"/>
        <v>1244.51</v>
      </c>
      <c r="F72" s="34">
        <v>1057.83</v>
      </c>
      <c r="G72" s="35">
        <v>186.68</v>
      </c>
      <c r="H72" s="35">
        <v>0</v>
      </c>
      <c r="I72" s="35">
        <v>0</v>
      </c>
      <c r="J72" s="92"/>
    </row>
    <row r="73" spans="1:10" ht="30" customHeight="1" x14ac:dyDescent="0.3">
      <c r="A73" s="68" t="s">
        <v>141</v>
      </c>
      <c r="B73" s="33" t="str">
        <f t="shared" ref="B73:B76" si="33">B69</f>
        <v>2021 - 2023</v>
      </c>
      <c r="C73" s="68" t="s">
        <v>28</v>
      </c>
      <c r="D73" s="68"/>
      <c r="E73" s="34">
        <f t="shared" si="31"/>
        <v>9574</v>
      </c>
      <c r="F73" s="34">
        <f>F74+F75+F76</f>
        <v>8137.9</v>
      </c>
      <c r="G73" s="34">
        <f t="shared" ref="G73:I73" si="34">G74+G75+G76</f>
        <v>1436.1</v>
      </c>
      <c r="H73" s="34">
        <f t="shared" si="34"/>
        <v>0</v>
      </c>
      <c r="I73" s="34">
        <f t="shared" si="34"/>
        <v>0</v>
      </c>
      <c r="J73" s="90" t="s">
        <v>171</v>
      </c>
    </row>
    <row r="74" spans="1:10" ht="30.75" customHeight="1" x14ac:dyDescent="0.3">
      <c r="A74" s="69"/>
      <c r="B74" s="33">
        <f t="shared" si="33"/>
        <v>2021</v>
      </c>
      <c r="C74" s="69"/>
      <c r="D74" s="69"/>
      <c r="E74" s="34">
        <f t="shared" ref="E74:E75" si="35">F74+G74+H74+I74</f>
        <v>5514.0999999999995</v>
      </c>
      <c r="F74" s="34">
        <f>F78+F82+F86+F90</f>
        <v>4686.9849999999997</v>
      </c>
      <c r="G74" s="34">
        <f t="shared" ref="G74:I74" si="36">G78+G82+G86+G90</f>
        <v>827.11500000000001</v>
      </c>
      <c r="H74" s="34">
        <f t="shared" si="36"/>
        <v>0</v>
      </c>
      <c r="I74" s="34">
        <f t="shared" si="36"/>
        <v>0</v>
      </c>
      <c r="J74" s="91"/>
    </row>
    <row r="75" spans="1:10" ht="36.75" customHeight="1" x14ac:dyDescent="0.3">
      <c r="A75" s="69"/>
      <c r="B75" s="33">
        <f t="shared" si="33"/>
        <v>2022</v>
      </c>
      <c r="C75" s="69"/>
      <c r="D75" s="69"/>
      <c r="E75" s="34">
        <f t="shared" si="35"/>
        <v>2226</v>
      </c>
      <c r="F75" s="34">
        <f>F79+F83+F87+F91</f>
        <v>1892.1</v>
      </c>
      <c r="G75" s="34">
        <f t="shared" ref="G75:I75" si="37">G79+G83+G87+G91</f>
        <v>333.9</v>
      </c>
      <c r="H75" s="34">
        <f t="shared" si="37"/>
        <v>0</v>
      </c>
      <c r="I75" s="34">
        <f t="shared" si="37"/>
        <v>0</v>
      </c>
      <c r="J75" s="91"/>
    </row>
    <row r="76" spans="1:10" ht="55.5" customHeight="1" x14ac:dyDescent="0.3">
      <c r="A76" s="70"/>
      <c r="B76" s="33">
        <f t="shared" si="33"/>
        <v>2023</v>
      </c>
      <c r="C76" s="70"/>
      <c r="D76" s="70"/>
      <c r="E76" s="34">
        <f>F76+G76+H76+I76</f>
        <v>1833.9</v>
      </c>
      <c r="F76" s="34">
        <f>F80+F84+F88+F92</f>
        <v>1558.8150000000001</v>
      </c>
      <c r="G76" s="34">
        <f t="shared" ref="G76:I76" si="38">G80+G84+G88+G92</f>
        <v>275.08500000000004</v>
      </c>
      <c r="H76" s="34">
        <f t="shared" si="38"/>
        <v>0</v>
      </c>
      <c r="I76" s="34">
        <f t="shared" si="38"/>
        <v>0</v>
      </c>
      <c r="J76" s="92"/>
    </row>
    <row r="77" spans="1:10" ht="32.25" customHeight="1" x14ac:dyDescent="0.3">
      <c r="A77" s="68" t="s">
        <v>128</v>
      </c>
      <c r="B77" s="33" t="s">
        <v>39</v>
      </c>
      <c r="C77" s="68" t="s">
        <v>22</v>
      </c>
      <c r="D77" s="68" t="s">
        <v>149</v>
      </c>
      <c r="E77" s="34">
        <f>SUM(F77:I77)</f>
        <v>945</v>
      </c>
      <c r="F77" s="34">
        <f>F78+F79+F80</f>
        <v>803.25</v>
      </c>
      <c r="G77" s="34">
        <f t="shared" ref="G77:I77" si="39">G78+G79+G80</f>
        <v>141.75</v>
      </c>
      <c r="H77" s="34">
        <f t="shared" si="39"/>
        <v>0</v>
      </c>
      <c r="I77" s="34">
        <f t="shared" si="39"/>
        <v>0</v>
      </c>
      <c r="J77" s="90" t="s">
        <v>171</v>
      </c>
    </row>
    <row r="78" spans="1:10" ht="29.25" customHeight="1" x14ac:dyDescent="0.3">
      <c r="A78" s="69"/>
      <c r="B78" s="33">
        <v>2021</v>
      </c>
      <c r="C78" s="69"/>
      <c r="D78" s="69"/>
      <c r="E78" s="34">
        <f t="shared" ref="E78:E84" si="40">F78+G78+H78+I78</f>
        <v>270</v>
      </c>
      <c r="F78" s="34">
        <v>229.5</v>
      </c>
      <c r="G78" s="35">
        <v>40.5</v>
      </c>
      <c r="H78" s="35">
        <v>0</v>
      </c>
      <c r="I78" s="35">
        <v>0</v>
      </c>
      <c r="J78" s="91"/>
    </row>
    <row r="79" spans="1:10" ht="27.75" customHeight="1" x14ac:dyDescent="0.3">
      <c r="A79" s="69"/>
      <c r="B79" s="33">
        <v>2022</v>
      </c>
      <c r="C79" s="69"/>
      <c r="D79" s="69"/>
      <c r="E79" s="34">
        <f t="shared" si="40"/>
        <v>270</v>
      </c>
      <c r="F79" s="34">
        <v>229.5</v>
      </c>
      <c r="G79" s="35">
        <v>40.5</v>
      </c>
      <c r="H79" s="35">
        <v>0</v>
      </c>
      <c r="I79" s="35">
        <v>0</v>
      </c>
      <c r="J79" s="91"/>
    </row>
    <row r="80" spans="1:10" ht="28.5" customHeight="1" x14ac:dyDescent="0.3">
      <c r="A80" s="70"/>
      <c r="B80" s="33">
        <v>2023</v>
      </c>
      <c r="C80" s="70"/>
      <c r="D80" s="70"/>
      <c r="E80" s="34">
        <f t="shared" si="40"/>
        <v>405</v>
      </c>
      <c r="F80" s="34">
        <v>344.25</v>
      </c>
      <c r="G80" s="35">
        <v>60.75</v>
      </c>
      <c r="H80" s="35">
        <v>0</v>
      </c>
      <c r="I80" s="35">
        <v>0</v>
      </c>
      <c r="J80" s="92"/>
    </row>
    <row r="81" spans="1:10" ht="38.25" customHeight="1" x14ac:dyDescent="0.3">
      <c r="A81" s="68" t="s">
        <v>129</v>
      </c>
      <c r="B81" s="33" t="s">
        <v>39</v>
      </c>
      <c r="C81" s="68" t="s">
        <v>23</v>
      </c>
      <c r="D81" s="68" t="s">
        <v>150</v>
      </c>
      <c r="E81" s="34">
        <f t="shared" si="40"/>
        <v>5082.8</v>
      </c>
      <c r="F81" s="34">
        <f>F82+F83+F84</f>
        <v>4320.38</v>
      </c>
      <c r="G81" s="34">
        <f t="shared" ref="G81:I81" si="41">G82+G83+G84</f>
        <v>762.42</v>
      </c>
      <c r="H81" s="34">
        <f t="shared" si="41"/>
        <v>0</v>
      </c>
      <c r="I81" s="34">
        <f t="shared" si="41"/>
        <v>0</v>
      </c>
      <c r="J81" s="90" t="s">
        <v>171</v>
      </c>
    </row>
    <row r="82" spans="1:10" ht="32.25" customHeight="1" x14ac:dyDescent="0.3">
      <c r="A82" s="69"/>
      <c r="B82" s="33">
        <v>2021</v>
      </c>
      <c r="C82" s="69"/>
      <c r="D82" s="69"/>
      <c r="E82" s="34">
        <f t="shared" si="40"/>
        <v>4060.8999999999996</v>
      </c>
      <c r="F82" s="34">
        <v>3451.7649999999999</v>
      </c>
      <c r="G82" s="35">
        <v>609.13499999999999</v>
      </c>
      <c r="H82" s="35">
        <v>0</v>
      </c>
      <c r="I82" s="35">
        <v>0</v>
      </c>
      <c r="J82" s="91"/>
    </row>
    <row r="83" spans="1:10" ht="39" customHeight="1" x14ac:dyDescent="0.3">
      <c r="A83" s="69"/>
      <c r="B83" s="33">
        <v>2022</v>
      </c>
      <c r="C83" s="69"/>
      <c r="D83" s="69"/>
      <c r="E83" s="34">
        <f t="shared" si="40"/>
        <v>600</v>
      </c>
      <c r="F83" s="34">
        <v>510</v>
      </c>
      <c r="G83" s="35">
        <v>90</v>
      </c>
      <c r="H83" s="35">
        <v>0</v>
      </c>
      <c r="I83" s="35">
        <v>0</v>
      </c>
      <c r="J83" s="91"/>
    </row>
    <row r="84" spans="1:10" ht="33" customHeight="1" x14ac:dyDescent="0.3">
      <c r="A84" s="70"/>
      <c r="B84" s="33">
        <v>2023</v>
      </c>
      <c r="C84" s="70"/>
      <c r="D84" s="70"/>
      <c r="E84" s="34">
        <f t="shared" si="40"/>
        <v>421.9</v>
      </c>
      <c r="F84" s="34">
        <v>358.61500000000001</v>
      </c>
      <c r="G84" s="34">
        <v>63.284999999999997</v>
      </c>
      <c r="H84" s="34">
        <v>0</v>
      </c>
      <c r="I84" s="35">
        <v>0</v>
      </c>
      <c r="J84" s="92"/>
    </row>
    <row r="85" spans="1:10" ht="33" customHeight="1" x14ac:dyDescent="0.3">
      <c r="A85" s="68" t="s">
        <v>130</v>
      </c>
      <c r="B85" s="33" t="s">
        <v>39</v>
      </c>
      <c r="C85" s="68" t="s">
        <v>24</v>
      </c>
      <c r="D85" s="68" t="s">
        <v>151</v>
      </c>
      <c r="E85" s="34">
        <f t="shared" ref="E85" si="42">SUM(F85:I85)</f>
        <v>3006.2</v>
      </c>
      <c r="F85" s="34">
        <f>F86+F87+F88</f>
        <v>2555.27</v>
      </c>
      <c r="G85" s="34">
        <f t="shared" ref="G85:I85" si="43">G86+G87+G88</f>
        <v>450.93</v>
      </c>
      <c r="H85" s="34">
        <f t="shared" si="43"/>
        <v>0</v>
      </c>
      <c r="I85" s="34">
        <f t="shared" si="43"/>
        <v>0</v>
      </c>
      <c r="J85" s="90" t="s">
        <v>171</v>
      </c>
    </row>
    <row r="86" spans="1:10" ht="33" customHeight="1" x14ac:dyDescent="0.3">
      <c r="A86" s="69"/>
      <c r="B86" s="33">
        <v>2021</v>
      </c>
      <c r="C86" s="69"/>
      <c r="D86" s="69"/>
      <c r="E86" s="34">
        <f>F86+G86+H86+I86</f>
        <v>883.2</v>
      </c>
      <c r="F86" s="34">
        <v>750.72</v>
      </c>
      <c r="G86" s="34">
        <v>132.47999999999999</v>
      </c>
      <c r="H86" s="34">
        <v>0</v>
      </c>
      <c r="I86" s="34">
        <v>0</v>
      </c>
      <c r="J86" s="91"/>
    </row>
    <row r="87" spans="1:10" ht="33.75" customHeight="1" x14ac:dyDescent="0.3">
      <c r="A87" s="69"/>
      <c r="B87" s="33">
        <v>2022</v>
      </c>
      <c r="C87" s="69"/>
      <c r="D87" s="69"/>
      <c r="E87" s="34">
        <f>F87+G87+H87+I87</f>
        <v>1236</v>
      </c>
      <c r="F87" s="34">
        <v>1050.5999999999999</v>
      </c>
      <c r="G87" s="34">
        <v>185.4</v>
      </c>
      <c r="H87" s="34">
        <v>0</v>
      </c>
      <c r="I87" s="34">
        <v>0</v>
      </c>
      <c r="J87" s="91"/>
    </row>
    <row r="88" spans="1:10" ht="35.25" customHeight="1" x14ac:dyDescent="0.3">
      <c r="A88" s="70"/>
      <c r="B88" s="33">
        <v>2023</v>
      </c>
      <c r="C88" s="70"/>
      <c r="D88" s="70"/>
      <c r="E88" s="34">
        <f>F88+G88+H88+I88</f>
        <v>887</v>
      </c>
      <c r="F88" s="34">
        <v>753.95</v>
      </c>
      <c r="G88" s="34">
        <v>133.05000000000001</v>
      </c>
      <c r="H88" s="34">
        <v>0</v>
      </c>
      <c r="I88" s="34">
        <v>0</v>
      </c>
      <c r="J88" s="92"/>
    </row>
    <row r="89" spans="1:10" ht="29.25" customHeight="1" x14ac:dyDescent="0.3">
      <c r="A89" s="93" t="s">
        <v>132</v>
      </c>
      <c r="B89" s="33" t="s">
        <v>39</v>
      </c>
      <c r="C89" s="68" t="s">
        <v>133</v>
      </c>
      <c r="D89" s="68" t="s">
        <v>152</v>
      </c>
      <c r="E89" s="34">
        <f t="shared" ref="E89" si="44">SUM(F89:I89)</f>
        <v>540</v>
      </c>
      <c r="F89" s="34">
        <f>F90+F91+F92</f>
        <v>459</v>
      </c>
      <c r="G89" s="34">
        <f t="shared" ref="G89:I89" si="45">G90+G91+G92</f>
        <v>81</v>
      </c>
      <c r="H89" s="34">
        <f t="shared" si="45"/>
        <v>0</v>
      </c>
      <c r="I89" s="34">
        <f t="shared" si="45"/>
        <v>0</v>
      </c>
      <c r="J89" s="90" t="s">
        <v>171</v>
      </c>
    </row>
    <row r="90" spans="1:10" ht="33" customHeight="1" x14ac:dyDescent="0.3">
      <c r="A90" s="94"/>
      <c r="B90" s="33">
        <v>2021</v>
      </c>
      <c r="C90" s="69"/>
      <c r="D90" s="69"/>
      <c r="E90" s="34">
        <f t="shared" ref="E90:E92" si="46">SUM(F90:I90)</f>
        <v>300</v>
      </c>
      <c r="F90" s="34">
        <v>255</v>
      </c>
      <c r="G90" s="35">
        <v>45</v>
      </c>
      <c r="H90" s="34">
        <v>0</v>
      </c>
      <c r="I90" s="34">
        <v>0</v>
      </c>
      <c r="J90" s="91"/>
    </row>
    <row r="91" spans="1:10" ht="30" customHeight="1" x14ac:dyDescent="0.3">
      <c r="A91" s="94"/>
      <c r="B91" s="33">
        <v>2022</v>
      </c>
      <c r="C91" s="69"/>
      <c r="D91" s="69"/>
      <c r="E91" s="34">
        <f t="shared" si="46"/>
        <v>120</v>
      </c>
      <c r="F91" s="34">
        <v>102</v>
      </c>
      <c r="G91" s="35">
        <v>18</v>
      </c>
      <c r="H91" s="34">
        <v>0</v>
      </c>
      <c r="I91" s="34">
        <v>0</v>
      </c>
      <c r="J91" s="91"/>
    </row>
    <row r="92" spans="1:10" ht="32.25" customHeight="1" x14ac:dyDescent="0.3">
      <c r="A92" s="95"/>
      <c r="B92" s="33">
        <v>2023</v>
      </c>
      <c r="C92" s="70"/>
      <c r="D92" s="70"/>
      <c r="E92" s="34">
        <f t="shared" si="46"/>
        <v>120</v>
      </c>
      <c r="F92" s="34">
        <v>102</v>
      </c>
      <c r="G92" s="35">
        <v>18</v>
      </c>
      <c r="H92" s="34">
        <v>0</v>
      </c>
      <c r="I92" s="34">
        <v>0</v>
      </c>
      <c r="J92" s="92"/>
    </row>
    <row r="93" spans="1:10" ht="30" customHeight="1" x14ac:dyDescent="0.3">
      <c r="A93" s="68" t="s">
        <v>142</v>
      </c>
      <c r="B93" s="36" t="s">
        <v>39</v>
      </c>
      <c r="C93" s="68" t="s">
        <v>24</v>
      </c>
      <c r="D93" s="68" t="s">
        <v>59</v>
      </c>
      <c r="E93" s="37">
        <f t="shared" si="29"/>
        <v>6000</v>
      </c>
      <c r="F93" s="37">
        <f>F94+F95+F96</f>
        <v>5100</v>
      </c>
      <c r="G93" s="37">
        <f>G94+G95+G96</f>
        <v>900</v>
      </c>
      <c r="H93" s="37">
        <f>H94+H95+H96</f>
        <v>0</v>
      </c>
      <c r="I93" s="37">
        <f>I94+I95+I96</f>
        <v>0</v>
      </c>
      <c r="J93" s="90" t="s">
        <v>171</v>
      </c>
    </row>
    <row r="94" spans="1:10" ht="31.5" customHeight="1" x14ac:dyDescent="0.3">
      <c r="A94" s="69"/>
      <c r="B94" s="11">
        <v>2021</v>
      </c>
      <c r="C94" s="69"/>
      <c r="D94" s="69"/>
      <c r="E94" s="34">
        <f>SUM(F94:I94)</f>
        <v>2000</v>
      </c>
      <c r="F94" s="34">
        <v>1700</v>
      </c>
      <c r="G94" s="35">
        <v>300</v>
      </c>
      <c r="H94" s="35">
        <v>0</v>
      </c>
      <c r="I94" s="35">
        <v>0</v>
      </c>
      <c r="J94" s="91"/>
    </row>
    <row r="95" spans="1:10" ht="29.25" customHeight="1" x14ac:dyDescent="0.3">
      <c r="A95" s="69"/>
      <c r="B95" s="11">
        <v>2022</v>
      </c>
      <c r="C95" s="69"/>
      <c r="D95" s="69"/>
      <c r="E95" s="34">
        <f>SUM(F95:I95)</f>
        <v>2000</v>
      </c>
      <c r="F95" s="34">
        <v>1700</v>
      </c>
      <c r="G95" s="35">
        <v>300</v>
      </c>
      <c r="H95" s="35">
        <v>0</v>
      </c>
      <c r="I95" s="35">
        <v>0</v>
      </c>
      <c r="J95" s="91"/>
    </row>
    <row r="96" spans="1:10" ht="30" customHeight="1" x14ac:dyDescent="0.3">
      <c r="A96" s="70"/>
      <c r="B96" s="11">
        <v>2023</v>
      </c>
      <c r="C96" s="70"/>
      <c r="D96" s="70"/>
      <c r="E96" s="34">
        <f>SUM(F96:I96)</f>
        <v>2000</v>
      </c>
      <c r="F96" s="34">
        <v>1700</v>
      </c>
      <c r="G96" s="35">
        <v>300</v>
      </c>
      <c r="H96" s="35">
        <v>0</v>
      </c>
      <c r="I96" s="35">
        <v>0</v>
      </c>
      <c r="J96" s="92"/>
    </row>
    <row r="97" spans="1:354" ht="158.25" customHeight="1" x14ac:dyDescent="0.3">
      <c r="A97" s="38" t="s">
        <v>143</v>
      </c>
      <c r="B97" s="39" t="s">
        <v>39</v>
      </c>
      <c r="C97" s="40" t="s">
        <v>57</v>
      </c>
      <c r="D97" s="40" t="s">
        <v>88</v>
      </c>
      <c r="E97" s="34">
        <f>SUM(F97:I97)</f>
        <v>0</v>
      </c>
      <c r="F97" s="34">
        <v>0</v>
      </c>
      <c r="G97" s="35">
        <v>0</v>
      </c>
      <c r="H97" s="35">
        <v>0</v>
      </c>
      <c r="I97" s="35">
        <v>0</v>
      </c>
      <c r="J97" s="67" t="s">
        <v>171</v>
      </c>
    </row>
    <row r="98" spans="1:354" ht="29.25" customHeight="1" x14ac:dyDescent="0.3">
      <c r="A98" s="130" t="s">
        <v>144</v>
      </c>
      <c r="B98" s="39" t="s">
        <v>39</v>
      </c>
      <c r="C98" s="133" t="s">
        <v>57</v>
      </c>
      <c r="D98" s="133" t="s">
        <v>163</v>
      </c>
      <c r="E98" s="34">
        <f>F98+G98+H98+I98</f>
        <v>6300</v>
      </c>
      <c r="F98" s="34">
        <f>F99+F100+F101</f>
        <v>5355</v>
      </c>
      <c r="G98" s="34">
        <f t="shared" ref="G98:I98" si="47">G99+G100+G101</f>
        <v>945</v>
      </c>
      <c r="H98" s="34">
        <f t="shared" si="47"/>
        <v>0</v>
      </c>
      <c r="I98" s="34">
        <f t="shared" si="47"/>
        <v>0</v>
      </c>
      <c r="J98" s="103" t="s">
        <v>171</v>
      </c>
    </row>
    <row r="99" spans="1:354" ht="36.75" customHeight="1" x14ac:dyDescent="0.3">
      <c r="A99" s="131"/>
      <c r="B99" s="39">
        <v>2021</v>
      </c>
      <c r="C99" s="87"/>
      <c r="D99" s="87"/>
      <c r="E99" s="34">
        <f>F99+G99+H99+I99</f>
        <v>2100</v>
      </c>
      <c r="F99" s="34">
        <v>1785</v>
      </c>
      <c r="G99" s="35">
        <v>315</v>
      </c>
      <c r="H99" s="35">
        <v>0</v>
      </c>
      <c r="I99" s="35">
        <v>0</v>
      </c>
      <c r="J99" s="134"/>
    </row>
    <row r="100" spans="1:354" ht="36.75" customHeight="1" x14ac:dyDescent="0.3">
      <c r="A100" s="131"/>
      <c r="B100" s="39">
        <v>2022</v>
      </c>
      <c r="C100" s="87"/>
      <c r="D100" s="87"/>
      <c r="E100" s="34">
        <f t="shared" ref="E100:E101" si="48">F100+G100+H100+I100</f>
        <v>2100</v>
      </c>
      <c r="F100" s="34">
        <v>1785</v>
      </c>
      <c r="G100" s="35">
        <v>315</v>
      </c>
      <c r="H100" s="35">
        <v>0</v>
      </c>
      <c r="I100" s="35">
        <v>0</v>
      </c>
      <c r="J100" s="134"/>
    </row>
    <row r="101" spans="1:354" ht="46.5" customHeight="1" x14ac:dyDescent="0.3">
      <c r="A101" s="132"/>
      <c r="B101" s="39">
        <v>2023</v>
      </c>
      <c r="C101" s="88"/>
      <c r="D101" s="88"/>
      <c r="E101" s="34">
        <f t="shared" si="48"/>
        <v>2100</v>
      </c>
      <c r="F101" s="34">
        <v>1785</v>
      </c>
      <c r="G101" s="35">
        <v>315</v>
      </c>
      <c r="H101" s="35">
        <v>0</v>
      </c>
      <c r="I101" s="35">
        <v>0</v>
      </c>
      <c r="J101" s="134"/>
      <c r="K101" s="26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354" s="28" customFormat="1" ht="133.5" customHeight="1" x14ac:dyDescent="0.3">
      <c r="A102" s="41" t="s">
        <v>145</v>
      </c>
      <c r="B102" s="33">
        <v>2021</v>
      </c>
      <c r="C102" s="41" t="s">
        <v>153</v>
      </c>
      <c r="D102" s="41" t="s">
        <v>97</v>
      </c>
      <c r="E102" s="34">
        <f>F102+G102+H102+I102</f>
        <v>4031.5320000000002</v>
      </c>
      <c r="F102" s="34">
        <v>3426.8</v>
      </c>
      <c r="G102" s="35">
        <v>604.73199999999997</v>
      </c>
      <c r="H102" s="35">
        <v>0</v>
      </c>
      <c r="I102" s="35">
        <v>0</v>
      </c>
      <c r="J102" s="45" t="s">
        <v>172</v>
      </c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</row>
    <row r="103" spans="1:354" s="28" customFormat="1" ht="183.75" customHeight="1" x14ac:dyDescent="0.3">
      <c r="A103" s="41" t="s">
        <v>146</v>
      </c>
      <c r="B103" s="33" t="s">
        <v>39</v>
      </c>
      <c r="C103" s="41" t="s">
        <v>98</v>
      </c>
      <c r="D103" s="41" t="s">
        <v>99</v>
      </c>
      <c r="E103" s="34">
        <f>F103+G103+H103+I103</f>
        <v>0</v>
      </c>
      <c r="F103" s="34">
        <v>0</v>
      </c>
      <c r="G103" s="35">
        <v>0</v>
      </c>
      <c r="H103" s="35">
        <v>0</v>
      </c>
      <c r="I103" s="35">
        <v>0</v>
      </c>
      <c r="J103" s="44" t="s">
        <v>171</v>
      </c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</row>
    <row r="104" spans="1:354" s="28" customFormat="1" ht="130.5" customHeight="1" x14ac:dyDescent="0.3">
      <c r="A104" s="41" t="s">
        <v>147</v>
      </c>
      <c r="B104" s="33" t="s">
        <v>39</v>
      </c>
      <c r="C104" s="41" t="s">
        <v>100</v>
      </c>
      <c r="D104" s="41" t="s">
        <v>101</v>
      </c>
      <c r="E104" s="34">
        <f>F104+G104+H104+I104</f>
        <v>0</v>
      </c>
      <c r="F104" s="34">
        <v>0</v>
      </c>
      <c r="G104" s="35">
        <v>0</v>
      </c>
      <c r="H104" s="35">
        <v>0</v>
      </c>
      <c r="I104" s="35">
        <v>0</v>
      </c>
      <c r="J104" s="11" t="s">
        <v>173</v>
      </c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</row>
    <row r="105" spans="1:354" s="28" customFormat="1" ht="137.25" customHeight="1" x14ac:dyDescent="0.3">
      <c r="A105" s="41" t="s">
        <v>148</v>
      </c>
      <c r="B105" s="33" t="s">
        <v>39</v>
      </c>
      <c r="C105" s="41" t="s">
        <v>100</v>
      </c>
      <c r="D105" s="41" t="s">
        <v>102</v>
      </c>
      <c r="E105" s="34">
        <f>F105+G105+H105+I105</f>
        <v>0</v>
      </c>
      <c r="F105" s="34">
        <v>0</v>
      </c>
      <c r="G105" s="35">
        <v>0</v>
      </c>
      <c r="H105" s="35">
        <v>0</v>
      </c>
      <c r="I105" s="35">
        <v>0</v>
      </c>
      <c r="J105" s="11" t="s">
        <v>171</v>
      </c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</row>
    <row r="106" spans="1:354" ht="31.5" customHeight="1" x14ac:dyDescent="0.3">
      <c r="A106" s="71" t="s">
        <v>12</v>
      </c>
      <c r="B106" s="72"/>
      <c r="C106" s="72"/>
      <c r="D106" s="81"/>
      <c r="E106" s="32">
        <f>SUM(F106:I106)</f>
        <v>5402.02</v>
      </c>
      <c r="F106" s="32">
        <f>F110+F111+F112+F113</f>
        <v>0</v>
      </c>
      <c r="G106" s="32">
        <f t="shared" ref="G106:I106" si="49">G110+G111+G112+G113</f>
        <v>0</v>
      </c>
      <c r="H106" s="32">
        <f t="shared" si="49"/>
        <v>0</v>
      </c>
      <c r="I106" s="32">
        <f t="shared" si="49"/>
        <v>5402.02</v>
      </c>
      <c r="J106" s="115" t="s">
        <v>170</v>
      </c>
    </row>
    <row r="107" spans="1:354" s="29" customFormat="1" ht="26.25" customHeight="1" x14ac:dyDescent="0.3">
      <c r="A107" s="85" t="s">
        <v>86</v>
      </c>
      <c r="B107" s="33">
        <v>2021</v>
      </c>
      <c r="C107" s="85"/>
      <c r="D107" s="85"/>
      <c r="E107" s="34">
        <f>F107+G107+H107+I107</f>
        <v>5402.02</v>
      </c>
      <c r="F107" s="34">
        <f>F110+F111+F112++F113</f>
        <v>0</v>
      </c>
      <c r="G107" s="34">
        <f t="shared" ref="G107:I107" si="50">G110+G111+G112++G113</f>
        <v>0</v>
      </c>
      <c r="H107" s="34">
        <f t="shared" si="50"/>
        <v>0</v>
      </c>
      <c r="I107" s="34">
        <f t="shared" si="50"/>
        <v>5402.02</v>
      </c>
      <c r="J107" s="113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  <c r="IV107" s="30"/>
      <c r="IW107" s="30"/>
      <c r="IX107" s="30"/>
      <c r="IY107" s="30"/>
      <c r="IZ107" s="30"/>
      <c r="JA107" s="30"/>
      <c r="JB107" s="30"/>
      <c r="JC107" s="30"/>
      <c r="JD107" s="30"/>
      <c r="JE107" s="30"/>
      <c r="JF107" s="30"/>
      <c r="JG107" s="30"/>
      <c r="JH107" s="30"/>
      <c r="JI107" s="30"/>
      <c r="JJ107" s="30"/>
      <c r="JK107" s="30"/>
      <c r="JL107" s="30"/>
      <c r="JM107" s="30"/>
      <c r="JN107" s="30"/>
      <c r="JO107" s="30"/>
      <c r="JP107" s="30"/>
      <c r="JQ107" s="30"/>
      <c r="JR107" s="30"/>
      <c r="JS107" s="30"/>
      <c r="JT107" s="30"/>
      <c r="JU107" s="30"/>
      <c r="JV107" s="30"/>
      <c r="JW107" s="30"/>
      <c r="JX107" s="30"/>
      <c r="JY107" s="30"/>
      <c r="JZ107" s="30"/>
      <c r="KA107" s="30"/>
      <c r="KB107" s="30"/>
      <c r="KC107" s="30"/>
      <c r="KD107" s="30"/>
      <c r="KE107" s="30"/>
      <c r="KF107" s="30"/>
      <c r="KG107" s="30"/>
      <c r="KH107" s="30"/>
      <c r="KI107" s="30"/>
      <c r="KJ107" s="30"/>
      <c r="KK107" s="30"/>
      <c r="KL107" s="30"/>
      <c r="KM107" s="30"/>
      <c r="KN107" s="30"/>
      <c r="KO107" s="30"/>
      <c r="KP107" s="30"/>
      <c r="KQ107" s="30"/>
      <c r="KR107" s="30"/>
      <c r="KS107" s="30"/>
      <c r="KT107" s="30"/>
      <c r="KU107" s="30"/>
      <c r="KV107" s="30"/>
      <c r="KW107" s="30"/>
      <c r="KX107" s="30"/>
      <c r="KY107" s="30"/>
      <c r="KZ107" s="30"/>
      <c r="LA107" s="30"/>
      <c r="LB107" s="30"/>
      <c r="LC107" s="30"/>
      <c r="LD107" s="30"/>
      <c r="LE107" s="30"/>
      <c r="LF107" s="30"/>
      <c r="LG107" s="30"/>
      <c r="LH107" s="30"/>
      <c r="LI107" s="30"/>
      <c r="LJ107" s="30"/>
      <c r="LK107" s="30"/>
      <c r="LL107" s="30"/>
      <c r="LM107" s="30"/>
      <c r="LN107" s="30"/>
      <c r="LO107" s="30"/>
      <c r="LP107" s="30"/>
      <c r="LQ107" s="30"/>
      <c r="LR107" s="30"/>
      <c r="LS107" s="30"/>
      <c r="LT107" s="30"/>
      <c r="LU107" s="30"/>
      <c r="LV107" s="30"/>
      <c r="LW107" s="30"/>
      <c r="LX107" s="30"/>
      <c r="LY107" s="30"/>
      <c r="LZ107" s="30"/>
      <c r="MA107" s="30"/>
      <c r="MB107" s="30"/>
      <c r="MC107" s="30"/>
      <c r="MD107" s="30"/>
      <c r="ME107" s="30"/>
      <c r="MF107" s="30"/>
      <c r="MG107" s="30"/>
      <c r="MH107" s="30"/>
      <c r="MI107" s="30"/>
      <c r="MJ107" s="30"/>
      <c r="MK107" s="30"/>
      <c r="ML107" s="30"/>
      <c r="MM107" s="30"/>
      <c r="MN107" s="30"/>
      <c r="MO107" s="30"/>
      <c r="MP107" s="30"/>
    </row>
    <row r="108" spans="1:354" s="29" customFormat="1" ht="26.25" customHeight="1" x14ac:dyDescent="0.3">
      <c r="A108" s="86"/>
      <c r="B108" s="33">
        <v>2022</v>
      </c>
      <c r="C108" s="86"/>
      <c r="D108" s="86"/>
      <c r="E108" s="34">
        <f>F108+G108+H108+I108</f>
        <v>0</v>
      </c>
      <c r="F108" s="34">
        <v>0</v>
      </c>
      <c r="G108" s="34">
        <v>0</v>
      </c>
      <c r="H108" s="34">
        <v>0</v>
      </c>
      <c r="I108" s="34">
        <v>0</v>
      </c>
      <c r="J108" s="113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  <c r="IV108" s="30"/>
      <c r="IW108" s="30"/>
      <c r="IX108" s="30"/>
      <c r="IY108" s="30"/>
      <c r="IZ108" s="30"/>
      <c r="JA108" s="30"/>
      <c r="JB108" s="30"/>
      <c r="JC108" s="30"/>
      <c r="JD108" s="30"/>
      <c r="JE108" s="30"/>
      <c r="JF108" s="30"/>
      <c r="JG108" s="30"/>
      <c r="JH108" s="30"/>
      <c r="JI108" s="30"/>
      <c r="JJ108" s="30"/>
      <c r="JK108" s="30"/>
      <c r="JL108" s="30"/>
      <c r="JM108" s="30"/>
      <c r="JN108" s="30"/>
      <c r="JO108" s="30"/>
      <c r="JP108" s="30"/>
      <c r="JQ108" s="30"/>
      <c r="JR108" s="30"/>
      <c r="JS108" s="30"/>
      <c r="JT108" s="30"/>
      <c r="JU108" s="30"/>
      <c r="JV108" s="30"/>
      <c r="JW108" s="30"/>
      <c r="JX108" s="30"/>
      <c r="JY108" s="30"/>
      <c r="JZ108" s="30"/>
      <c r="KA108" s="30"/>
      <c r="KB108" s="30"/>
      <c r="KC108" s="30"/>
      <c r="KD108" s="30"/>
      <c r="KE108" s="30"/>
      <c r="KF108" s="30"/>
      <c r="KG108" s="30"/>
      <c r="KH108" s="30"/>
      <c r="KI108" s="30"/>
      <c r="KJ108" s="30"/>
      <c r="KK108" s="30"/>
      <c r="KL108" s="30"/>
      <c r="KM108" s="30"/>
      <c r="KN108" s="30"/>
      <c r="KO108" s="30"/>
      <c r="KP108" s="30"/>
      <c r="KQ108" s="30"/>
      <c r="KR108" s="30"/>
      <c r="KS108" s="30"/>
      <c r="KT108" s="30"/>
      <c r="KU108" s="30"/>
      <c r="KV108" s="30"/>
      <c r="KW108" s="30"/>
      <c r="KX108" s="30"/>
      <c r="KY108" s="30"/>
      <c r="KZ108" s="30"/>
      <c r="LA108" s="30"/>
      <c r="LB108" s="30"/>
      <c r="LC108" s="30"/>
      <c r="LD108" s="30"/>
      <c r="LE108" s="30"/>
      <c r="LF108" s="30"/>
      <c r="LG108" s="30"/>
      <c r="LH108" s="30"/>
      <c r="LI108" s="30"/>
      <c r="LJ108" s="30"/>
      <c r="LK108" s="30"/>
      <c r="LL108" s="30"/>
      <c r="LM108" s="30"/>
      <c r="LN108" s="30"/>
      <c r="LO108" s="30"/>
      <c r="LP108" s="30"/>
      <c r="LQ108" s="30"/>
      <c r="LR108" s="30"/>
      <c r="LS108" s="30"/>
      <c r="LT108" s="30"/>
      <c r="LU108" s="30"/>
      <c r="LV108" s="30"/>
      <c r="LW108" s="30"/>
      <c r="LX108" s="30"/>
      <c r="LY108" s="30"/>
      <c r="LZ108" s="30"/>
      <c r="MA108" s="30"/>
      <c r="MB108" s="30"/>
      <c r="MC108" s="30"/>
      <c r="MD108" s="30"/>
      <c r="ME108" s="30"/>
      <c r="MF108" s="30"/>
      <c r="MG108" s="30"/>
      <c r="MH108" s="30"/>
      <c r="MI108" s="30"/>
      <c r="MJ108" s="30"/>
      <c r="MK108" s="30"/>
      <c r="ML108" s="30"/>
      <c r="MM108" s="30"/>
      <c r="MN108" s="30"/>
      <c r="MO108" s="30"/>
      <c r="MP108" s="30"/>
    </row>
    <row r="109" spans="1:354" s="29" customFormat="1" ht="27" customHeight="1" x14ac:dyDescent="0.3">
      <c r="A109" s="86"/>
      <c r="B109" s="33">
        <v>2023</v>
      </c>
      <c r="C109" s="86"/>
      <c r="D109" s="86"/>
      <c r="E109" s="34">
        <f>F109+G109+H109+I109</f>
        <v>0</v>
      </c>
      <c r="F109" s="34">
        <v>0</v>
      </c>
      <c r="G109" s="34">
        <v>0</v>
      </c>
      <c r="H109" s="34">
        <v>0</v>
      </c>
      <c r="I109" s="34">
        <v>0</v>
      </c>
      <c r="J109" s="114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  <c r="IW109" s="30"/>
      <c r="IX109" s="30"/>
      <c r="IY109" s="30"/>
      <c r="IZ109" s="30"/>
      <c r="JA109" s="30"/>
      <c r="JB109" s="30"/>
      <c r="JC109" s="30"/>
      <c r="JD109" s="30"/>
      <c r="JE109" s="30"/>
      <c r="JF109" s="30"/>
      <c r="JG109" s="30"/>
      <c r="JH109" s="30"/>
      <c r="JI109" s="30"/>
      <c r="JJ109" s="30"/>
      <c r="JK109" s="30"/>
      <c r="JL109" s="30"/>
      <c r="JM109" s="30"/>
      <c r="JN109" s="30"/>
      <c r="JO109" s="30"/>
      <c r="JP109" s="30"/>
      <c r="JQ109" s="30"/>
      <c r="JR109" s="30"/>
      <c r="JS109" s="30"/>
      <c r="JT109" s="30"/>
      <c r="JU109" s="30"/>
      <c r="JV109" s="30"/>
      <c r="JW109" s="30"/>
      <c r="JX109" s="30"/>
      <c r="JY109" s="30"/>
      <c r="JZ109" s="30"/>
      <c r="KA109" s="30"/>
      <c r="KB109" s="30"/>
      <c r="KC109" s="30"/>
      <c r="KD109" s="30"/>
      <c r="KE109" s="30"/>
      <c r="KF109" s="30"/>
      <c r="KG109" s="30"/>
      <c r="KH109" s="30"/>
      <c r="KI109" s="30"/>
      <c r="KJ109" s="30"/>
      <c r="KK109" s="30"/>
      <c r="KL109" s="30"/>
      <c r="KM109" s="30"/>
      <c r="KN109" s="30"/>
      <c r="KO109" s="30"/>
      <c r="KP109" s="30"/>
      <c r="KQ109" s="30"/>
      <c r="KR109" s="30"/>
      <c r="KS109" s="30"/>
      <c r="KT109" s="30"/>
      <c r="KU109" s="30"/>
      <c r="KV109" s="30"/>
      <c r="KW109" s="30"/>
      <c r="KX109" s="30"/>
      <c r="KY109" s="30"/>
      <c r="KZ109" s="30"/>
      <c r="LA109" s="30"/>
      <c r="LB109" s="30"/>
      <c r="LC109" s="30"/>
      <c r="LD109" s="30"/>
      <c r="LE109" s="30"/>
      <c r="LF109" s="30"/>
      <c r="LG109" s="30"/>
      <c r="LH109" s="30"/>
      <c r="LI109" s="30"/>
      <c r="LJ109" s="30"/>
      <c r="LK109" s="30"/>
      <c r="LL109" s="30"/>
      <c r="LM109" s="30"/>
      <c r="LN109" s="30"/>
      <c r="LO109" s="30"/>
      <c r="LP109" s="30"/>
      <c r="LQ109" s="30"/>
      <c r="LR109" s="30"/>
      <c r="LS109" s="30"/>
      <c r="LT109" s="30"/>
      <c r="LU109" s="30"/>
      <c r="LV109" s="30"/>
      <c r="LW109" s="30"/>
      <c r="LX109" s="30"/>
      <c r="LY109" s="30"/>
      <c r="LZ109" s="30"/>
      <c r="MA109" s="30"/>
      <c r="MB109" s="30"/>
      <c r="MC109" s="30"/>
      <c r="MD109" s="30"/>
      <c r="ME109" s="30"/>
      <c r="MF109" s="30"/>
      <c r="MG109" s="30"/>
      <c r="MH109" s="30"/>
      <c r="MI109" s="30"/>
      <c r="MJ109" s="30"/>
      <c r="MK109" s="30"/>
      <c r="ML109" s="30"/>
      <c r="MM109" s="30"/>
      <c r="MN109" s="30"/>
      <c r="MO109" s="30"/>
      <c r="MP109" s="30"/>
    </row>
    <row r="110" spans="1:354" ht="127.5" customHeight="1" x14ac:dyDescent="0.3">
      <c r="A110" s="45" t="s">
        <v>93</v>
      </c>
      <c r="B110" s="33" t="s">
        <v>39</v>
      </c>
      <c r="C110" s="45" t="s">
        <v>25</v>
      </c>
      <c r="D110" s="45" t="s">
        <v>89</v>
      </c>
      <c r="E110" s="34">
        <f>SUM(F110:I110)</f>
        <v>0</v>
      </c>
      <c r="F110" s="34">
        <v>0</v>
      </c>
      <c r="G110" s="35">
        <v>0</v>
      </c>
      <c r="H110" s="35">
        <v>0</v>
      </c>
      <c r="I110" s="35">
        <v>0</v>
      </c>
      <c r="J110" s="11" t="s">
        <v>170</v>
      </c>
    </row>
    <row r="111" spans="1:354" ht="104.25" customHeight="1" x14ac:dyDescent="0.3">
      <c r="A111" s="45" t="s">
        <v>94</v>
      </c>
      <c r="B111" s="33" t="s">
        <v>39</v>
      </c>
      <c r="C111" s="45" t="s">
        <v>57</v>
      </c>
      <c r="D111" s="45" t="s">
        <v>90</v>
      </c>
      <c r="E111" s="34">
        <f>SUM(F111:I111)</f>
        <v>2042.52</v>
      </c>
      <c r="F111" s="34">
        <v>0</v>
      </c>
      <c r="G111" s="35">
        <v>0</v>
      </c>
      <c r="H111" s="35">
        <v>0</v>
      </c>
      <c r="I111" s="35">
        <v>2042.52</v>
      </c>
      <c r="J111" s="11" t="s">
        <v>170</v>
      </c>
    </row>
    <row r="112" spans="1:354" ht="125.25" customHeight="1" x14ac:dyDescent="0.3">
      <c r="A112" s="45" t="s">
        <v>95</v>
      </c>
      <c r="B112" s="33" t="s">
        <v>39</v>
      </c>
      <c r="C112" s="45" t="s">
        <v>57</v>
      </c>
      <c r="D112" s="45" t="s">
        <v>92</v>
      </c>
      <c r="E112" s="34">
        <f>SUM(F112:I112)</f>
        <v>1819.5</v>
      </c>
      <c r="F112" s="34">
        <v>0</v>
      </c>
      <c r="G112" s="35">
        <v>0</v>
      </c>
      <c r="H112" s="35">
        <v>0</v>
      </c>
      <c r="I112" s="35">
        <v>1819.5</v>
      </c>
      <c r="J112" s="11" t="s">
        <v>170</v>
      </c>
      <c r="K112" s="25"/>
    </row>
    <row r="113" spans="1:354" ht="138" customHeight="1" x14ac:dyDescent="0.3">
      <c r="A113" s="45" t="s">
        <v>96</v>
      </c>
      <c r="B113" s="33" t="s">
        <v>39</v>
      </c>
      <c r="C113" s="45" t="s">
        <v>57</v>
      </c>
      <c r="D113" s="45" t="s">
        <v>91</v>
      </c>
      <c r="E113" s="34">
        <f t="shared" ref="E113" si="51">SUM(F113:I113)</f>
        <v>1540</v>
      </c>
      <c r="F113" s="34">
        <v>0</v>
      </c>
      <c r="G113" s="35">
        <v>0</v>
      </c>
      <c r="H113" s="35">
        <v>0</v>
      </c>
      <c r="I113" s="35">
        <v>1540</v>
      </c>
      <c r="J113" s="11" t="s">
        <v>170</v>
      </c>
    </row>
    <row r="114" spans="1:354" ht="51" customHeight="1" x14ac:dyDescent="0.3">
      <c r="A114" s="71" t="s">
        <v>13</v>
      </c>
      <c r="B114" s="72"/>
      <c r="C114" s="72"/>
      <c r="D114" s="81"/>
      <c r="E114" s="32">
        <f>F114+G114+H114+I114</f>
        <v>7899.6</v>
      </c>
      <c r="F114" s="32">
        <f>F115+F116+F117</f>
        <v>5556.5</v>
      </c>
      <c r="G114" s="32">
        <f t="shared" ref="G114:I114" si="52">G115+G116+G117</f>
        <v>1880.6</v>
      </c>
      <c r="H114" s="32">
        <f t="shared" si="52"/>
        <v>0</v>
      </c>
      <c r="I114" s="32">
        <f t="shared" si="52"/>
        <v>462.5</v>
      </c>
      <c r="J114" s="115" t="s">
        <v>174</v>
      </c>
    </row>
    <row r="115" spans="1:354" s="29" customFormat="1" ht="26.25" customHeight="1" x14ac:dyDescent="0.3">
      <c r="A115" s="85" t="s">
        <v>86</v>
      </c>
      <c r="B115" s="33">
        <v>2021</v>
      </c>
      <c r="C115" s="85"/>
      <c r="D115" s="85"/>
      <c r="E115" s="34">
        <f>F115+G115+H115+I115</f>
        <v>2721.3999999999996</v>
      </c>
      <c r="F115" s="34">
        <f>F119+F142+F144</f>
        <v>1664.9999999999998</v>
      </c>
      <c r="G115" s="34">
        <f t="shared" ref="G115:I115" si="53">G119+G142+G144</f>
        <v>593.90000000000009</v>
      </c>
      <c r="H115" s="34">
        <f t="shared" si="53"/>
        <v>0</v>
      </c>
      <c r="I115" s="34">
        <f t="shared" si="53"/>
        <v>462.5</v>
      </c>
      <c r="J115" s="113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  <c r="IV115" s="30"/>
      <c r="IW115" s="30"/>
      <c r="IX115" s="30"/>
      <c r="IY115" s="30"/>
      <c r="IZ115" s="30"/>
      <c r="JA115" s="30"/>
      <c r="JB115" s="30"/>
      <c r="JC115" s="30"/>
      <c r="JD115" s="30"/>
      <c r="JE115" s="30"/>
      <c r="JF115" s="30"/>
      <c r="JG115" s="30"/>
      <c r="JH115" s="30"/>
      <c r="JI115" s="30"/>
      <c r="JJ115" s="30"/>
      <c r="JK115" s="30"/>
      <c r="JL115" s="30"/>
      <c r="JM115" s="30"/>
      <c r="JN115" s="30"/>
      <c r="JO115" s="30"/>
      <c r="JP115" s="30"/>
      <c r="JQ115" s="30"/>
      <c r="JR115" s="30"/>
      <c r="JS115" s="30"/>
      <c r="JT115" s="30"/>
      <c r="JU115" s="30"/>
      <c r="JV115" s="30"/>
      <c r="JW115" s="30"/>
      <c r="JX115" s="30"/>
      <c r="JY115" s="30"/>
      <c r="JZ115" s="30"/>
      <c r="KA115" s="30"/>
      <c r="KB115" s="30"/>
      <c r="KC115" s="30"/>
      <c r="KD115" s="30"/>
      <c r="KE115" s="30"/>
      <c r="KF115" s="30"/>
      <c r="KG115" s="30"/>
      <c r="KH115" s="30"/>
      <c r="KI115" s="30"/>
      <c r="KJ115" s="30"/>
      <c r="KK115" s="30"/>
      <c r="KL115" s="30"/>
      <c r="KM115" s="30"/>
      <c r="KN115" s="30"/>
      <c r="KO115" s="30"/>
      <c r="KP115" s="30"/>
      <c r="KQ115" s="30"/>
      <c r="KR115" s="30"/>
      <c r="KS115" s="30"/>
      <c r="KT115" s="30"/>
      <c r="KU115" s="30"/>
      <c r="KV115" s="30"/>
      <c r="KW115" s="30"/>
      <c r="KX115" s="30"/>
      <c r="KY115" s="30"/>
      <c r="KZ115" s="30"/>
      <c r="LA115" s="30"/>
      <c r="LB115" s="30"/>
      <c r="LC115" s="30"/>
      <c r="LD115" s="30"/>
      <c r="LE115" s="30"/>
      <c r="LF115" s="30"/>
      <c r="LG115" s="30"/>
      <c r="LH115" s="30"/>
      <c r="LI115" s="30"/>
      <c r="LJ115" s="30"/>
      <c r="LK115" s="30"/>
      <c r="LL115" s="30"/>
      <c r="LM115" s="30"/>
      <c r="LN115" s="30"/>
      <c r="LO115" s="30"/>
      <c r="LP115" s="30"/>
      <c r="LQ115" s="30"/>
      <c r="LR115" s="30"/>
      <c r="LS115" s="30"/>
      <c r="LT115" s="30"/>
      <c r="LU115" s="30"/>
      <c r="LV115" s="30"/>
      <c r="LW115" s="30"/>
      <c r="LX115" s="30"/>
      <c r="LY115" s="30"/>
      <c r="LZ115" s="30"/>
      <c r="MA115" s="30"/>
      <c r="MB115" s="30"/>
      <c r="MC115" s="30"/>
      <c r="MD115" s="30"/>
      <c r="ME115" s="30"/>
      <c r="MF115" s="30"/>
      <c r="MG115" s="30"/>
      <c r="MH115" s="30"/>
      <c r="MI115" s="30"/>
      <c r="MJ115" s="30"/>
      <c r="MK115" s="30"/>
      <c r="ML115" s="30"/>
      <c r="MM115" s="30"/>
      <c r="MN115" s="30"/>
      <c r="MO115" s="30"/>
      <c r="MP115" s="30"/>
    </row>
    <row r="116" spans="1:354" s="29" customFormat="1" ht="26.25" customHeight="1" x14ac:dyDescent="0.3">
      <c r="A116" s="86"/>
      <c r="B116" s="33">
        <v>2022</v>
      </c>
      <c r="C116" s="86"/>
      <c r="D116" s="86"/>
      <c r="E116" s="34">
        <f>F116+G116+H116+I116</f>
        <v>2327.9999999999995</v>
      </c>
      <c r="F116" s="34">
        <f>F120+F145</f>
        <v>1723.7999999999997</v>
      </c>
      <c r="G116" s="34">
        <f t="shared" ref="G116:I116" si="54">G120+G145</f>
        <v>604.19999999999993</v>
      </c>
      <c r="H116" s="34">
        <f t="shared" si="54"/>
        <v>0</v>
      </c>
      <c r="I116" s="34">
        <f t="shared" si="54"/>
        <v>0</v>
      </c>
      <c r="J116" s="113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  <c r="IW116" s="30"/>
      <c r="IX116" s="30"/>
      <c r="IY116" s="30"/>
      <c r="IZ116" s="30"/>
      <c r="JA116" s="30"/>
      <c r="JB116" s="30"/>
      <c r="JC116" s="30"/>
      <c r="JD116" s="30"/>
      <c r="JE116" s="30"/>
      <c r="JF116" s="30"/>
      <c r="JG116" s="30"/>
      <c r="JH116" s="30"/>
      <c r="JI116" s="30"/>
      <c r="JJ116" s="30"/>
      <c r="JK116" s="30"/>
      <c r="JL116" s="30"/>
      <c r="JM116" s="30"/>
      <c r="JN116" s="30"/>
      <c r="JO116" s="30"/>
      <c r="JP116" s="30"/>
      <c r="JQ116" s="30"/>
      <c r="JR116" s="30"/>
      <c r="JS116" s="30"/>
      <c r="JT116" s="30"/>
      <c r="JU116" s="30"/>
      <c r="JV116" s="30"/>
      <c r="JW116" s="30"/>
      <c r="JX116" s="30"/>
      <c r="JY116" s="30"/>
      <c r="JZ116" s="30"/>
      <c r="KA116" s="30"/>
      <c r="KB116" s="30"/>
      <c r="KC116" s="30"/>
      <c r="KD116" s="30"/>
      <c r="KE116" s="30"/>
      <c r="KF116" s="30"/>
      <c r="KG116" s="30"/>
      <c r="KH116" s="30"/>
      <c r="KI116" s="30"/>
      <c r="KJ116" s="30"/>
      <c r="KK116" s="30"/>
      <c r="KL116" s="30"/>
      <c r="KM116" s="30"/>
      <c r="KN116" s="30"/>
      <c r="KO116" s="30"/>
      <c r="KP116" s="30"/>
      <c r="KQ116" s="30"/>
      <c r="KR116" s="30"/>
      <c r="KS116" s="30"/>
      <c r="KT116" s="30"/>
      <c r="KU116" s="30"/>
      <c r="KV116" s="30"/>
      <c r="KW116" s="30"/>
      <c r="KX116" s="30"/>
      <c r="KY116" s="30"/>
      <c r="KZ116" s="30"/>
      <c r="LA116" s="30"/>
      <c r="LB116" s="30"/>
      <c r="LC116" s="30"/>
      <c r="LD116" s="30"/>
      <c r="LE116" s="30"/>
      <c r="LF116" s="30"/>
      <c r="LG116" s="30"/>
      <c r="LH116" s="30"/>
      <c r="LI116" s="30"/>
      <c r="LJ116" s="30"/>
      <c r="LK116" s="30"/>
      <c r="LL116" s="30"/>
      <c r="LM116" s="30"/>
      <c r="LN116" s="30"/>
      <c r="LO116" s="30"/>
      <c r="LP116" s="30"/>
      <c r="LQ116" s="30"/>
      <c r="LR116" s="30"/>
      <c r="LS116" s="30"/>
      <c r="LT116" s="30"/>
      <c r="LU116" s="30"/>
      <c r="LV116" s="30"/>
      <c r="LW116" s="30"/>
      <c r="LX116" s="30"/>
      <c r="LY116" s="30"/>
      <c r="LZ116" s="30"/>
      <c r="MA116" s="30"/>
      <c r="MB116" s="30"/>
      <c r="MC116" s="30"/>
      <c r="MD116" s="30"/>
      <c r="ME116" s="30"/>
      <c r="MF116" s="30"/>
      <c r="MG116" s="30"/>
      <c r="MH116" s="30"/>
      <c r="MI116" s="30"/>
      <c r="MJ116" s="30"/>
      <c r="MK116" s="30"/>
      <c r="ML116" s="30"/>
      <c r="MM116" s="30"/>
      <c r="MN116" s="30"/>
      <c r="MO116" s="30"/>
      <c r="MP116" s="30"/>
    </row>
    <row r="117" spans="1:354" s="29" customFormat="1" ht="27" customHeight="1" x14ac:dyDescent="0.3">
      <c r="A117" s="86"/>
      <c r="B117" s="33">
        <v>2023</v>
      </c>
      <c r="C117" s="86"/>
      <c r="D117" s="86"/>
      <c r="E117" s="34">
        <f>F117+G117+H117+I117</f>
        <v>2850.2000000000003</v>
      </c>
      <c r="F117" s="34">
        <f>F121+F146</f>
        <v>2167.7000000000003</v>
      </c>
      <c r="G117" s="34">
        <f t="shared" ref="G117:I117" si="55">G121+G146</f>
        <v>682.5</v>
      </c>
      <c r="H117" s="34">
        <f t="shared" si="55"/>
        <v>0</v>
      </c>
      <c r="I117" s="34">
        <f t="shared" si="55"/>
        <v>0</v>
      </c>
      <c r="J117" s="114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  <c r="IV117" s="30"/>
      <c r="IW117" s="30"/>
      <c r="IX117" s="30"/>
      <c r="IY117" s="30"/>
      <c r="IZ117" s="30"/>
      <c r="JA117" s="30"/>
      <c r="JB117" s="30"/>
      <c r="JC117" s="30"/>
      <c r="JD117" s="30"/>
      <c r="JE117" s="30"/>
      <c r="JF117" s="30"/>
      <c r="JG117" s="30"/>
      <c r="JH117" s="30"/>
      <c r="JI117" s="30"/>
      <c r="JJ117" s="30"/>
      <c r="JK117" s="30"/>
      <c r="JL117" s="30"/>
      <c r="JM117" s="30"/>
      <c r="JN117" s="30"/>
      <c r="JO117" s="30"/>
      <c r="JP117" s="30"/>
      <c r="JQ117" s="30"/>
      <c r="JR117" s="30"/>
      <c r="JS117" s="30"/>
      <c r="JT117" s="30"/>
      <c r="JU117" s="30"/>
      <c r="JV117" s="30"/>
      <c r="JW117" s="30"/>
      <c r="JX117" s="30"/>
      <c r="JY117" s="30"/>
      <c r="JZ117" s="30"/>
      <c r="KA117" s="30"/>
      <c r="KB117" s="30"/>
      <c r="KC117" s="30"/>
      <c r="KD117" s="30"/>
      <c r="KE117" s="30"/>
      <c r="KF117" s="30"/>
      <c r="KG117" s="30"/>
      <c r="KH117" s="30"/>
      <c r="KI117" s="30"/>
      <c r="KJ117" s="30"/>
      <c r="KK117" s="30"/>
      <c r="KL117" s="30"/>
      <c r="KM117" s="30"/>
      <c r="KN117" s="30"/>
      <c r="KO117" s="30"/>
      <c r="KP117" s="30"/>
      <c r="KQ117" s="30"/>
      <c r="KR117" s="30"/>
      <c r="KS117" s="30"/>
      <c r="KT117" s="30"/>
      <c r="KU117" s="30"/>
      <c r="KV117" s="30"/>
      <c r="KW117" s="30"/>
      <c r="KX117" s="30"/>
      <c r="KY117" s="30"/>
      <c r="KZ117" s="30"/>
      <c r="LA117" s="30"/>
      <c r="LB117" s="30"/>
      <c r="LC117" s="30"/>
      <c r="LD117" s="30"/>
      <c r="LE117" s="30"/>
      <c r="LF117" s="30"/>
      <c r="LG117" s="30"/>
      <c r="LH117" s="30"/>
      <c r="LI117" s="30"/>
      <c r="LJ117" s="30"/>
      <c r="LK117" s="30"/>
      <c r="LL117" s="30"/>
      <c r="LM117" s="30"/>
      <c r="LN117" s="30"/>
      <c r="LO117" s="30"/>
      <c r="LP117" s="30"/>
      <c r="LQ117" s="30"/>
      <c r="LR117" s="30"/>
      <c r="LS117" s="30"/>
      <c r="LT117" s="30"/>
      <c r="LU117" s="30"/>
      <c r="LV117" s="30"/>
      <c r="LW117" s="30"/>
      <c r="LX117" s="30"/>
      <c r="LY117" s="30"/>
      <c r="LZ117" s="30"/>
      <c r="MA117" s="30"/>
      <c r="MB117" s="30"/>
      <c r="MC117" s="30"/>
      <c r="MD117" s="30"/>
      <c r="ME117" s="30"/>
      <c r="MF117" s="30"/>
      <c r="MG117" s="30"/>
      <c r="MH117" s="30"/>
      <c r="MI117" s="30"/>
      <c r="MJ117" s="30"/>
      <c r="MK117" s="30"/>
      <c r="ML117" s="30"/>
      <c r="MM117" s="30"/>
      <c r="MN117" s="30"/>
      <c r="MO117" s="30"/>
      <c r="MP117" s="30"/>
    </row>
    <row r="118" spans="1:354" ht="30.75" customHeight="1" x14ac:dyDescent="0.3">
      <c r="A118" s="68" t="s">
        <v>104</v>
      </c>
      <c r="B118" s="33" t="s">
        <v>39</v>
      </c>
      <c r="C118" s="68" t="s">
        <v>28</v>
      </c>
      <c r="D118" s="85" t="s">
        <v>117</v>
      </c>
      <c r="E118" s="34">
        <f>SUM(F118:I118)</f>
        <v>6537.1</v>
      </c>
      <c r="F118" s="34">
        <f>F119+F120+F121</f>
        <v>5556.5</v>
      </c>
      <c r="G118" s="34">
        <f t="shared" ref="G118:I118" si="56">G119+G120+G121</f>
        <v>980.59999999999991</v>
      </c>
      <c r="H118" s="34">
        <f t="shared" si="56"/>
        <v>0</v>
      </c>
      <c r="I118" s="34">
        <f t="shared" si="56"/>
        <v>0</v>
      </c>
      <c r="J118" s="112" t="s">
        <v>174</v>
      </c>
    </row>
    <row r="119" spans="1:354" ht="27" customHeight="1" x14ac:dyDescent="0.3">
      <c r="A119" s="69"/>
      <c r="B119" s="33">
        <v>2021</v>
      </c>
      <c r="C119" s="69"/>
      <c r="D119" s="85"/>
      <c r="E119" s="34">
        <f>F119+G119+H119+I119</f>
        <v>1958.8999999999999</v>
      </c>
      <c r="F119" s="34">
        <f>F123+F127+F131+F135+F139</f>
        <v>1664.9999999999998</v>
      </c>
      <c r="G119" s="34">
        <f t="shared" ref="G119:I119" si="57">G123+G127+G131+G135+G139</f>
        <v>293.90000000000003</v>
      </c>
      <c r="H119" s="34">
        <f t="shared" si="57"/>
        <v>0</v>
      </c>
      <c r="I119" s="34">
        <f t="shared" si="57"/>
        <v>0</v>
      </c>
      <c r="J119" s="113"/>
    </row>
    <row r="120" spans="1:354" ht="29.25" customHeight="1" x14ac:dyDescent="0.3">
      <c r="A120" s="69"/>
      <c r="B120" s="33">
        <v>2022</v>
      </c>
      <c r="C120" s="69"/>
      <c r="D120" s="85"/>
      <c r="E120" s="34">
        <f t="shared" ref="E120:E121" si="58">F120+G120+H120+I120</f>
        <v>2027.9999999999995</v>
      </c>
      <c r="F120" s="34">
        <f t="shared" ref="F120:I121" si="59">F124+F128+F132+F136+F140</f>
        <v>1723.7999999999997</v>
      </c>
      <c r="G120" s="34">
        <f t="shared" si="59"/>
        <v>304.19999999999993</v>
      </c>
      <c r="H120" s="34">
        <f t="shared" si="59"/>
        <v>0</v>
      </c>
      <c r="I120" s="34">
        <f t="shared" si="59"/>
        <v>0</v>
      </c>
      <c r="J120" s="113"/>
    </row>
    <row r="121" spans="1:354" ht="40.5" customHeight="1" x14ac:dyDescent="0.3">
      <c r="A121" s="70"/>
      <c r="B121" s="33">
        <v>2023</v>
      </c>
      <c r="C121" s="70"/>
      <c r="D121" s="85"/>
      <c r="E121" s="34">
        <f t="shared" si="58"/>
        <v>2550.2000000000003</v>
      </c>
      <c r="F121" s="34">
        <f t="shared" si="59"/>
        <v>2167.7000000000003</v>
      </c>
      <c r="G121" s="34">
        <f t="shared" si="59"/>
        <v>382.5</v>
      </c>
      <c r="H121" s="34">
        <f t="shared" si="59"/>
        <v>0</v>
      </c>
      <c r="I121" s="34">
        <f t="shared" si="59"/>
        <v>0</v>
      </c>
      <c r="J121" s="114"/>
    </row>
    <row r="122" spans="1:354" ht="27.75" customHeight="1" x14ac:dyDescent="0.3">
      <c r="A122" s="68" t="s">
        <v>103</v>
      </c>
      <c r="B122" s="33" t="s">
        <v>39</v>
      </c>
      <c r="C122" s="68" t="s">
        <v>24</v>
      </c>
      <c r="D122" s="85" t="s">
        <v>112</v>
      </c>
      <c r="E122" s="34">
        <f>SUM(F122:I122)</f>
        <v>935.09999999999991</v>
      </c>
      <c r="F122" s="34">
        <v>794.8</v>
      </c>
      <c r="G122" s="34">
        <v>140.30000000000001</v>
      </c>
      <c r="H122" s="34">
        <f>SUM(I122:L122)</f>
        <v>0</v>
      </c>
      <c r="I122" s="34">
        <f>SUM(J122:M122)</f>
        <v>0</v>
      </c>
      <c r="J122" s="90" t="s">
        <v>174</v>
      </c>
    </row>
    <row r="123" spans="1:354" ht="21.75" customHeight="1" x14ac:dyDescent="0.3">
      <c r="A123" s="69"/>
      <c r="B123" s="33">
        <v>2021</v>
      </c>
      <c r="C123" s="69"/>
      <c r="D123" s="85"/>
      <c r="E123" s="34">
        <f>F123+G123+H123+I123</f>
        <v>332.9</v>
      </c>
      <c r="F123" s="34">
        <v>282.89999999999998</v>
      </c>
      <c r="G123" s="34">
        <v>50</v>
      </c>
      <c r="H123" s="34">
        <v>0</v>
      </c>
      <c r="I123" s="34">
        <v>0</v>
      </c>
      <c r="J123" s="91"/>
    </row>
    <row r="124" spans="1:354" ht="25.5" customHeight="1" x14ac:dyDescent="0.3">
      <c r="A124" s="69"/>
      <c r="B124" s="33">
        <v>2022</v>
      </c>
      <c r="C124" s="69"/>
      <c r="D124" s="85"/>
      <c r="E124" s="34">
        <f t="shared" ref="E124:E125" si="60">F124+G124+H124+I124</f>
        <v>220</v>
      </c>
      <c r="F124" s="34">
        <v>187</v>
      </c>
      <c r="G124" s="34">
        <v>33</v>
      </c>
      <c r="H124" s="34">
        <v>0</v>
      </c>
      <c r="I124" s="34">
        <v>0</v>
      </c>
      <c r="J124" s="91"/>
    </row>
    <row r="125" spans="1:354" ht="29.25" customHeight="1" x14ac:dyDescent="0.3">
      <c r="A125" s="70"/>
      <c r="B125" s="33">
        <v>2023</v>
      </c>
      <c r="C125" s="70"/>
      <c r="D125" s="85"/>
      <c r="E125" s="34">
        <f t="shared" si="60"/>
        <v>382.2</v>
      </c>
      <c r="F125" s="34">
        <v>324.89999999999998</v>
      </c>
      <c r="G125" s="34">
        <v>57.3</v>
      </c>
      <c r="H125" s="34">
        <v>0</v>
      </c>
      <c r="I125" s="34">
        <v>0</v>
      </c>
      <c r="J125" s="92"/>
    </row>
    <row r="126" spans="1:354" ht="27" customHeight="1" x14ac:dyDescent="0.3">
      <c r="A126" s="68" t="s">
        <v>105</v>
      </c>
      <c r="B126" s="33" t="s">
        <v>39</v>
      </c>
      <c r="C126" s="68" t="s">
        <v>22</v>
      </c>
      <c r="D126" s="68" t="s">
        <v>113</v>
      </c>
      <c r="E126" s="34">
        <f>SUM(F126:I126)</f>
        <v>1640</v>
      </c>
      <c r="F126" s="34">
        <f>F127+F128+F129</f>
        <v>1394</v>
      </c>
      <c r="G126" s="34">
        <f t="shared" ref="G126:I126" si="61">G127+G128+G129</f>
        <v>246</v>
      </c>
      <c r="H126" s="34">
        <f t="shared" si="61"/>
        <v>0</v>
      </c>
      <c r="I126" s="34">
        <f t="shared" si="61"/>
        <v>0</v>
      </c>
      <c r="J126" s="90" t="s">
        <v>174</v>
      </c>
    </row>
    <row r="127" spans="1:354" ht="22.5" customHeight="1" x14ac:dyDescent="0.3">
      <c r="A127" s="69"/>
      <c r="B127" s="33">
        <v>2021</v>
      </c>
      <c r="C127" s="69"/>
      <c r="D127" s="87"/>
      <c r="E127" s="34">
        <f>F127+G127+H127+I127</f>
        <v>510</v>
      </c>
      <c r="F127" s="34">
        <v>433.5</v>
      </c>
      <c r="G127" s="34">
        <v>76.5</v>
      </c>
      <c r="H127" s="34">
        <v>0</v>
      </c>
      <c r="I127" s="34">
        <v>0</v>
      </c>
      <c r="J127" s="91"/>
    </row>
    <row r="128" spans="1:354" ht="22.5" customHeight="1" x14ac:dyDescent="0.3">
      <c r="A128" s="69"/>
      <c r="B128" s="33">
        <v>2022</v>
      </c>
      <c r="C128" s="69"/>
      <c r="D128" s="87"/>
      <c r="E128" s="34">
        <f t="shared" ref="E128:E129" si="62">F128+G128+H128+I128</f>
        <v>500</v>
      </c>
      <c r="F128" s="34">
        <v>425</v>
      </c>
      <c r="G128" s="34">
        <v>75</v>
      </c>
      <c r="H128" s="34">
        <v>0</v>
      </c>
      <c r="I128" s="34">
        <v>0</v>
      </c>
      <c r="J128" s="91"/>
    </row>
    <row r="129" spans="1:10" ht="28.5" customHeight="1" x14ac:dyDescent="0.3">
      <c r="A129" s="70"/>
      <c r="B129" s="33">
        <v>2023</v>
      </c>
      <c r="C129" s="70"/>
      <c r="D129" s="88"/>
      <c r="E129" s="34">
        <f t="shared" si="62"/>
        <v>630</v>
      </c>
      <c r="F129" s="34">
        <v>535.5</v>
      </c>
      <c r="G129" s="34">
        <v>94.5</v>
      </c>
      <c r="H129" s="34">
        <v>0</v>
      </c>
      <c r="I129" s="34">
        <v>0</v>
      </c>
      <c r="J129" s="92"/>
    </row>
    <row r="130" spans="1:10" ht="32.25" customHeight="1" x14ac:dyDescent="0.3">
      <c r="A130" s="68" t="s">
        <v>106</v>
      </c>
      <c r="B130" s="33" t="s">
        <v>39</v>
      </c>
      <c r="C130" s="68" t="s">
        <v>20</v>
      </c>
      <c r="D130" s="68" t="s">
        <v>114</v>
      </c>
      <c r="E130" s="34">
        <f t="shared" ref="E130:E143" si="63">SUM(F130:I130)</f>
        <v>900</v>
      </c>
      <c r="F130" s="57">
        <v>765</v>
      </c>
      <c r="G130" s="57">
        <v>135</v>
      </c>
      <c r="H130" s="35">
        <v>0</v>
      </c>
      <c r="I130" s="35">
        <v>0</v>
      </c>
      <c r="J130" s="115" t="s">
        <v>175</v>
      </c>
    </row>
    <row r="131" spans="1:10" ht="24.75" customHeight="1" x14ac:dyDescent="0.3">
      <c r="A131" s="69"/>
      <c r="B131" s="33">
        <v>2021</v>
      </c>
      <c r="C131" s="69"/>
      <c r="D131" s="87"/>
      <c r="E131" s="34">
        <f>F131+G131+H131+I131</f>
        <v>252</v>
      </c>
      <c r="F131" s="57">
        <v>214.2</v>
      </c>
      <c r="G131" s="57">
        <v>37.799999999999997</v>
      </c>
      <c r="H131" s="35">
        <v>0</v>
      </c>
      <c r="I131" s="35">
        <v>0</v>
      </c>
      <c r="J131" s="113"/>
    </row>
    <row r="132" spans="1:10" ht="31.5" customHeight="1" x14ac:dyDescent="0.3">
      <c r="A132" s="69"/>
      <c r="B132" s="33">
        <v>2022</v>
      </c>
      <c r="C132" s="69"/>
      <c r="D132" s="87"/>
      <c r="E132" s="34">
        <f t="shared" ref="E132:E133" si="64">F132+G132+H132+I132</f>
        <v>288</v>
      </c>
      <c r="F132" s="57">
        <v>244.8</v>
      </c>
      <c r="G132" s="57">
        <v>43.2</v>
      </c>
      <c r="H132" s="35">
        <v>0</v>
      </c>
      <c r="I132" s="35">
        <v>0</v>
      </c>
      <c r="J132" s="113"/>
    </row>
    <row r="133" spans="1:10" ht="28.5" customHeight="1" x14ac:dyDescent="0.3">
      <c r="A133" s="70"/>
      <c r="B133" s="33">
        <v>2023</v>
      </c>
      <c r="C133" s="70"/>
      <c r="D133" s="88"/>
      <c r="E133" s="34">
        <f t="shared" si="64"/>
        <v>360</v>
      </c>
      <c r="F133" s="57">
        <v>306</v>
      </c>
      <c r="G133" s="57">
        <v>54</v>
      </c>
      <c r="H133" s="35">
        <v>0</v>
      </c>
      <c r="I133" s="35">
        <v>0</v>
      </c>
      <c r="J133" s="114"/>
    </row>
    <row r="134" spans="1:10" ht="27.75" customHeight="1" x14ac:dyDescent="0.3">
      <c r="A134" s="68" t="s">
        <v>107</v>
      </c>
      <c r="B134" s="33" t="s">
        <v>39</v>
      </c>
      <c r="C134" s="68" t="s">
        <v>23</v>
      </c>
      <c r="D134" s="68" t="s">
        <v>115</v>
      </c>
      <c r="E134" s="34">
        <f>SUM(F134:I134)</f>
        <v>2442</v>
      </c>
      <c r="F134" s="57">
        <v>2075.6999999999998</v>
      </c>
      <c r="G134" s="57">
        <v>366.3</v>
      </c>
      <c r="H134" s="35">
        <v>0</v>
      </c>
      <c r="I134" s="35">
        <v>0</v>
      </c>
      <c r="J134" s="90" t="s">
        <v>174</v>
      </c>
    </row>
    <row r="135" spans="1:10" ht="25.5" customHeight="1" x14ac:dyDescent="0.3">
      <c r="A135" s="69"/>
      <c r="B135" s="33">
        <v>2021</v>
      </c>
      <c r="C135" s="69"/>
      <c r="D135" s="87"/>
      <c r="E135" s="34">
        <f>F135+G135+H135+I135</f>
        <v>666</v>
      </c>
      <c r="F135" s="57">
        <v>566.1</v>
      </c>
      <c r="G135" s="57">
        <v>99.9</v>
      </c>
      <c r="H135" s="35">
        <v>0</v>
      </c>
      <c r="I135" s="35">
        <v>0</v>
      </c>
      <c r="J135" s="91"/>
    </row>
    <row r="136" spans="1:10" ht="27.75" customHeight="1" x14ac:dyDescent="0.3">
      <c r="A136" s="69"/>
      <c r="B136" s="33">
        <v>2022</v>
      </c>
      <c r="C136" s="69"/>
      <c r="D136" s="87"/>
      <c r="E136" s="34">
        <f t="shared" ref="E136:E137" si="65">F136+G136+H136+I136</f>
        <v>814</v>
      </c>
      <c r="F136" s="57">
        <v>691.9</v>
      </c>
      <c r="G136" s="57">
        <v>122.1</v>
      </c>
      <c r="H136" s="35">
        <v>0</v>
      </c>
      <c r="I136" s="35">
        <v>0</v>
      </c>
      <c r="J136" s="91"/>
    </row>
    <row r="137" spans="1:10" ht="27.75" customHeight="1" x14ac:dyDescent="0.3">
      <c r="A137" s="70"/>
      <c r="B137" s="33">
        <v>2023</v>
      </c>
      <c r="C137" s="70"/>
      <c r="D137" s="88"/>
      <c r="E137" s="34">
        <f t="shared" si="65"/>
        <v>962</v>
      </c>
      <c r="F137" s="57">
        <v>817.7</v>
      </c>
      <c r="G137" s="57">
        <v>144.30000000000001</v>
      </c>
      <c r="H137" s="35">
        <v>0</v>
      </c>
      <c r="I137" s="35">
        <v>0</v>
      </c>
      <c r="J137" s="92"/>
    </row>
    <row r="138" spans="1:10" ht="27.75" customHeight="1" x14ac:dyDescent="0.3">
      <c r="A138" s="68" t="s">
        <v>111</v>
      </c>
      <c r="B138" s="33" t="s">
        <v>39</v>
      </c>
      <c r="C138" s="68" t="s">
        <v>21</v>
      </c>
      <c r="D138" s="68" t="s">
        <v>116</v>
      </c>
      <c r="E138" s="34">
        <f>SUM(F138:I138)</f>
        <v>620</v>
      </c>
      <c r="F138" s="34">
        <v>527</v>
      </c>
      <c r="G138" s="34">
        <v>93</v>
      </c>
      <c r="H138" s="35">
        <v>0</v>
      </c>
      <c r="I138" s="35">
        <v>0</v>
      </c>
      <c r="J138" s="90" t="s">
        <v>175</v>
      </c>
    </row>
    <row r="139" spans="1:10" ht="27.75" customHeight="1" x14ac:dyDescent="0.3">
      <c r="A139" s="69"/>
      <c r="B139" s="33">
        <v>2021</v>
      </c>
      <c r="C139" s="69"/>
      <c r="D139" s="87"/>
      <c r="E139" s="34">
        <f>F139+G139+H139+I139</f>
        <v>198</v>
      </c>
      <c r="F139" s="34">
        <v>168.3</v>
      </c>
      <c r="G139" s="34">
        <v>29.7</v>
      </c>
      <c r="H139" s="35">
        <v>0</v>
      </c>
      <c r="I139" s="35">
        <v>0</v>
      </c>
      <c r="J139" s="91"/>
    </row>
    <row r="140" spans="1:10" ht="27.75" customHeight="1" x14ac:dyDescent="0.3">
      <c r="A140" s="69"/>
      <c r="B140" s="33">
        <v>2022</v>
      </c>
      <c r="C140" s="69"/>
      <c r="D140" s="87"/>
      <c r="E140" s="34">
        <f t="shared" ref="E140:E141" si="66">F140+G140+H140+I140</f>
        <v>206</v>
      </c>
      <c r="F140" s="34">
        <v>175.1</v>
      </c>
      <c r="G140" s="34">
        <v>30.9</v>
      </c>
      <c r="H140" s="35">
        <v>0</v>
      </c>
      <c r="I140" s="35">
        <v>0</v>
      </c>
      <c r="J140" s="91"/>
    </row>
    <row r="141" spans="1:10" ht="27.75" customHeight="1" x14ac:dyDescent="0.3">
      <c r="A141" s="70"/>
      <c r="B141" s="33">
        <v>2023</v>
      </c>
      <c r="C141" s="70"/>
      <c r="D141" s="88"/>
      <c r="E141" s="34">
        <f t="shared" si="66"/>
        <v>216</v>
      </c>
      <c r="F141" s="34">
        <v>183.6</v>
      </c>
      <c r="G141" s="34">
        <v>32.4</v>
      </c>
      <c r="H141" s="35">
        <v>0</v>
      </c>
      <c r="I141" s="35">
        <v>0</v>
      </c>
      <c r="J141" s="92"/>
    </row>
    <row r="142" spans="1:10" ht="119.25" customHeight="1" x14ac:dyDescent="0.3">
      <c r="A142" s="42" t="s">
        <v>109</v>
      </c>
      <c r="B142" s="64">
        <v>2021</v>
      </c>
      <c r="C142" s="42" t="s">
        <v>57</v>
      </c>
      <c r="D142" s="42" t="s">
        <v>110</v>
      </c>
      <c r="E142" s="34">
        <f t="shared" ref="E142" si="67">SUM(F142:I142)</f>
        <v>462.5</v>
      </c>
      <c r="F142" s="34">
        <v>0</v>
      </c>
      <c r="G142" s="34">
        <v>0</v>
      </c>
      <c r="H142" s="34">
        <v>0</v>
      </c>
      <c r="I142" s="34">
        <v>462.5</v>
      </c>
      <c r="J142" s="43" t="s">
        <v>176</v>
      </c>
    </row>
    <row r="143" spans="1:10" ht="29.25" customHeight="1" x14ac:dyDescent="0.3">
      <c r="A143" s="68" t="s">
        <v>108</v>
      </c>
      <c r="B143" s="64" t="s">
        <v>39</v>
      </c>
      <c r="C143" s="68" t="s">
        <v>25</v>
      </c>
      <c r="D143" s="68" t="s">
        <v>36</v>
      </c>
      <c r="E143" s="34">
        <f t="shared" si="63"/>
        <v>900</v>
      </c>
      <c r="F143" s="34">
        <f>F144+F145+F146</f>
        <v>0</v>
      </c>
      <c r="G143" s="34">
        <f t="shared" ref="G143:I143" si="68">G144+G145+G146</f>
        <v>900</v>
      </c>
      <c r="H143" s="34">
        <f t="shared" si="68"/>
        <v>0</v>
      </c>
      <c r="I143" s="34">
        <f t="shared" si="68"/>
        <v>0</v>
      </c>
      <c r="J143" s="103" t="s">
        <v>177</v>
      </c>
    </row>
    <row r="144" spans="1:10" ht="27.75" customHeight="1" x14ac:dyDescent="0.3">
      <c r="A144" s="69"/>
      <c r="B144" s="64">
        <v>2021</v>
      </c>
      <c r="C144" s="69"/>
      <c r="D144" s="69"/>
      <c r="E144" s="34">
        <f>SUM(F144:I144)</f>
        <v>300</v>
      </c>
      <c r="F144" s="34">
        <v>0</v>
      </c>
      <c r="G144" s="34">
        <v>300</v>
      </c>
      <c r="H144" s="34">
        <v>0</v>
      </c>
      <c r="I144" s="34">
        <v>0</v>
      </c>
      <c r="J144" s="103"/>
    </row>
    <row r="145" spans="1:86" ht="30.75" customHeight="1" x14ac:dyDescent="0.3">
      <c r="A145" s="69"/>
      <c r="B145" s="33">
        <v>2022</v>
      </c>
      <c r="C145" s="69"/>
      <c r="D145" s="69"/>
      <c r="E145" s="34">
        <f>SUM(F145:I145)</f>
        <v>300</v>
      </c>
      <c r="F145" s="34">
        <v>0</v>
      </c>
      <c r="G145" s="34">
        <v>300</v>
      </c>
      <c r="H145" s="34">
        <v>0</v>
      </c>
      <c r="I145" s="34">
        <v>0</v>
      </c>
      <c r="J145" s="103"/>
    </row>
    <row r="146" spans="1:86" ht="39" customHeight="1" x14ac:dyDescent="0.3">
      <c r="A146" s="70"/>
      <c r="B146" s="33">
        <v>2023</v>
      </c>
      <c r="C146" s="70"/>
      <c r="D146" s="70"/>
      <c r="E146" s="34">
        <f>SUM(F146:I146)</f>
        <v>300</v>
      </c>
      <c r="F146" s="34">
        <v>0</v>
      </c>
      <c r="G146" s="34">
        <v>300</v>
      </c>
      <c r="H146" s="34">
        <v>0</v>
      </c>
      <c r="I146" s="34">
        <v>0</v>
      </c>
      <c r="J146" s="103"/>
    </row>
    <row r="147" spans="1:86" s="29" customFormat="1" ht="35.25" customHeight="1" x14ac:dyDescent="0.3">
      <c r="A147" s="71" t="s">
        <v>87</v>
      </c>
      <c r="B147" s="124"/>
      <c r="C147" s="124"/>
      <c r="D147" s="125"/>
      <c r="E147" s="32">
        <f>F147+G147+H147+I147</f>
        <v>9136.6</v>
      </c>
      <c r="F147" s="32">
        <f>F148+F149+F150</f>
        <v>7012.5</v>
      </c>
      <c r="G147" s="32">
        <f t="shared" ref="G147:I147" si="69">G148+G149+G150</f>
        <v>1237.5</v>
      </c>
      <c r="H147" s="32">
        <f t="shared" si="69"/>
        <v>0</v>
      </c>
      <c r="I147" s="32">
        <f t="shared" si="69"/>
        <v>886.6</v>
      </c>
      <c r="J147" s="103" t="s">
        <v>178</v>
      </c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</row>
    <row r="148" spans="1:86" s="29" customFormat="1" ht="26.25" customHeight="1" x14ac:dyDescent="0.3">
      <c r="A148" s="85" t="s">
        <v>86</v>
      </c>
      <c r="B148" s="33">
        <v>2021</v>
      </c>
      <c r="C148" s="85"/>
      <c r="D148" s="85"/>
      <c r="E148" s="34">
        <f>F148+G148+H148+I148</f>
        <v>3886.6</v>
      </c>
      <c r="F148" s="34">
        <f>F152+F156+F160+F164</f>
        <v>2550</v>
      </c>
      <c r="G148" s="34">
        <f t="shared" ref="G148:I148" si="70">G152+G156+G160+G164</f>
        <v>450</v>
      </c>
      <c r="H148" s="34">
        <f t="shared" si="70"/>
        <v>0</v>
      </c>
      <c r="I148" s="34">
        <f t="shared" si="70"/>
        <v>886.6</v>
      </c>
      <c r="J148" s="11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</row>
    <row r="149" spans="1:86" s="29" customFormat="1" ht="26.25" customHeight="1" x14ac:dyDescent="0.3">
      <c r="A149" s="86"/>
      <c r="B149" s="33">
        <v>2022</v>
      </c>
      <c r="C149" s="86"/>
      <c r="D149" s="86"/>
      <c r="E149" s="34">
        <f>F149+G149+H149+I149</f>
        <v>3000</v>
      </c>
      <c r="F149" s="34">
        <f>F153+F157+F161+F166</f>
        <v>2550</v>
      </c>
      <c r="G149" s="34">
        <f t="shared" ref="G149:I149" si="71">G153+G157+G161+G166</f>
        <v>450</v>
      </c>
      <c r="H149" s="34">
        <f t="shared" si="71"/>
        <v>0</v>
      </c>
      <c r="I149" s="34">
        <f t="shared" si="71"/>
        <v>0</v>
      </c>
      <c r="J149" s="11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</row>
    <row r="150" spans="1:86" s="29" customFormat="1" ht="32.25" customHeight="1" x14ac:dyDescent="0.3">
      <c r="A150" s="86"/>
      <c r="B150" s="33">
        <v>2023</v>
      </c>
      <c r="C150" s="86"/>
      <c r="D150" s="86"/>
      <c r="E150" s="34">
        <f>F150+G150+H150+I150</f>
        <v>2250</v>
      </c>
      <c r="F150" s="34">
        <f>F154+F158+F162+F167</f>
        <v>1912.5</v>
      </c>
      <c r="G150" s="34">
        <f t="shared" ref="G150:I150" si="72">G154+G158+G162+G167</f>
        <v>337.5</v>
      </c>
      <c r="H150" s="34">
        <f t="shared" si="72"/>
        <v>0</v>
      </c>
      <c r="I150" s="34">
        <f t="shared" si="72"/>
        <v>0</v>
      </c>
      <c r="J150" s="11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</row>
    <row r="151" spans="1:86" ht="37.5" customHeight="1" x14ac:dyDescent="0.3">
      <c r="A151" s="82" t="s">
        <v>81</v>
      </c>
      <c r="B151" s="65" t="s">
        <v>39</v>
      </c>
      <c r="C151" s="82" t="s">
        <v>57</v>
      </c>
      <c r="D151" s="82" t="s">
        <v>77</v>
      </c>
      <c r="E151" s="34">
        <f>F151+G151+H151+I151</f>
        <v>3750</v>
      </c>
      <c r="F151" s="34">
        <f>F152+F153+F154</f>
        <v>3187.5</v>
      </c>
      <c r="G151" s="34">
        <f>G152+G153+G154</f>
        <v>562.5</v>
      </c>
      <c r="H151" s="34">
        <f t="shared" ref="H151:I151" si="73">H152+H153+H154</f>
        <v>0</v>
      </c>
      <c r="I151" s="34">
        <f t="shared" si="73"/>
        <v>0</v>
      </c>
      <c r="J151" s="103" t="s">
        <v>178</v>
      </c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</row>
    <row r="152" spans="1:86" ht="31.5" customHeight="1" x14ac:dyDescent="0.3">
      <c r="A152" s="83"/>
      <c r="B152" s="65">
        <v>2021</v>
      </c>
      <c r="C152" s="83"/>
      <c r="D152" s="83"/>
      <c r="E152" s="34">
        <f>F152+G152</f>
        <v>1500</v>
      </c>
      <c r="F152" s="47">
        <v>1275</v>
      </c>
      <c r="G152" s="48">
        <v>225</v>
      </c>
      <c r="H152" s="48">
        <v>0</v>
      </c>
      <c r="I152" s="48">
        <v>0</v>
      </c>
      <c r="J152" s="126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</row>
    <row r="153" spans="1:86" ht="31.5" customHeight="1" x14ac:dyDescent="0.3">
      <c r="A153" s="83"/>
      <c r="B153" s="65">
        <v>2022</v>
      </c>
      <c r="C153" s="83"/>
      <c r="D153" s="83"/>
      <c r="E153" s="34">
        <f>F153+G153</f>
        <v>1500</v>
      </c>
      <c r="F153" s="47">
        <v>1275</v>
      </c>
      <c r="G153" s="48">
        <v>225</v>
      </c>
      <c r="H153" s="48">
        <v>0</v>
      </c>
      <c r="I153" s="48">
        <v>0</v>
      </c>
      <c r="J153" s="126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</row>
    <row r="154" spans="1:86" ht="34.5" customHeight="1" x14ac:dyDescent="0.3">
      <c r="A154" s="84"/>
      <c r="B154" s="65">
        <v>2023</v>
      </c>
      <c r="C154" s="84"/>
      <c r="D154" s="84"/>
      <c r="E154" s="34">
        <f>SUM(F154:I154)</f>
        <v>750</v>
      </c>
      <c r="F154" s="47">
        <v>637.5</v>
      </c>
      <c r="G154" s="48">
        <v>112.5</v>
      </c>
      <c r="H154" s="48">
        <v>0</v>
      </c>
      <c r="I154" s="48">
        <v>0</v>
      </c>
      <c r="J154" s="126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</row>
    <row r="155" spans="1:86" s="2" customFormat="1" ht="30" customHeight="1" x14ac:dyDescent="0.3">
      <c r="A155" s="68" t="s">
        <v>82</v>
      </c>
      <c r="B155" s="11" t="s">
        <v>39</v>
      </c>
      <c r="C155" s="68" t="s">
        <v>78</v>
      </c>
      <c r="D155" s="68" t="s">
        <v>79</v>
      </c>
      <c r="E155" s="34">
        <f>SUM(E156:E158)</f>
        <v>4500</v>
      </c>
      <c r="F155" s="34">
        <f>F156+F157+F158</f>
        <v>3825</v>
      </c>
      <c r="G155" s="34">
        <f t="shared" ref="G155:I155" si="74">G156+G157+G158</f>
        <v>675</v>
      </c>
      <c r="H155" s="34">
        <f t="shared" si="74"/>
        <v>0</v>
      </c>
      <c r="I155" s="34">
        <f t="shared" si="74"/>
        <v>0</v>
      </c>
      <c r="J155" s="103" t="s">
        <v>178</v>
      </c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12"/>
    </row>
    <row r="156" spans="1:86" s="15" customFormat="1" ht="30" customHeight="1" x14ac:dyDescent="0.3">
      <c r="A156" s="69"/>
      <c r="B156" s="11">
        <v>2021</v>
      </c>
      <c r="C156" s="69"/>
      <c r="D156" s="69"/>
      <c r="E156" s="34">
        <f t="shared" ref="E156:E162" si="75">SUM(F156:I156)</f>
        <v>1500</v>
      </c>
      <c r="F156" s="47">
        <v>1275</v>
      </c>
      <c r="G156" s="48">
        <v>225</v>
      </c>
      <c r="H156" s="48">
        <v>0</v>
      </c>
      <c r="I156" s="48">
        <v>0</v>
      </c>
      <c r="J156" s="126"/>
    </row>
    <row r="157" spans="1:86" s="15" customFormat="1" ht="32.25" customHeight="1" x14ac:dyDescent="0.3">
      <c r="A157" s="69"/>
      <c r="B157" s="11">
        <v>2022</v>
      </c>
      <c r="C157" s="69"/>
      <c r="D157" s="69"/>
      <c r="E157" s="34">
        <f t="shared" si="75"/>
        <v>1500</v>
      </c>
      <c r="F157" s="47">
        <v>1275</v>
      </c>
      <c r="G157" s="48">
        <v>225</v>
      </c>
      <c r="H157" s="48">
        <v>0</v>
      </c>
      <c r="I157" s="48">
        <v>0</v>
      </c>
      <c r="J157" s="126"/>
    </row>
    <row r="158" spans="1:86" s="15" customFormat="1" ht="32.25" customHeight="1" x14ac:dyDescent="0.3">
      <c r="A158" s="70"/>
      <c r="B158" s="49">
        <v>2023</v>
      </c>
      <c r="C158" s="70"/>
      <c r="D158" s="70"/>
      <c r="E158" s="47">
        <f t="shared" si="75"/>
        <v>1500</v>
      </c>
      <c r="F158" s="47">
        <v>1275</v>
      </c>
      <c r="G158" s="48">
        <v>225</v>
      </c>
      <c r="H158" s="48">
        <v>0</v>
      </c>
      <c r="I158" s="48">
        <v>0</v>
      </c>
      <c r="J158" s="126"/>
    </row>
    <row r="159" spans="1:86" ht="25.5" customHeight="1" x14ac:dyDescent="0.3">
      <c r="A159" s="68" t="s">
        <v>83</v>
      </c>
      <c r="B159" s="11" t="s">
        <v>39</v>
      </c>
      <c r="C159" s="68" t="s">
        <v>80</v>
      </c>
      <c r="D159" s="68" t="s">
        <v>181</v>
      </c>
      <c r="E159" s="34">
        <f t="shared" si="75"/>
        <v>737.6</v>
      </c>
      <c r="F159" s="34">
        <f>F160+F161+F162</f>
        <v>0</v>
      </c>
      <c r="G159" s="34">
        <f t="shared" ref="G159:I159" si="76">G160+G161+G162</f>
        <v>0</v>
      </c>
      <c r="H159" s="34">
        <f t="shared" si="76"/>
        <v>0</v>
      </c>
      <c r="I159" s="34">
        <f t="shared" si="76"/>
        <v>737.6</v>
      </c>
      <c r="J159" s="90" t="s">
        <v>178</v>
      </c>
    </row>
    <row r="160" spans="1:86" ht="28.5" customHeight="1" x14ac:dyDescent="0.3">
      <c r="A160" s="87"/>
      <c r="B160" s="36">
        <v>2021</v>
      </c>
      <c r="C160" s="87"/>
      <c r="D160" s="87"/>
      <c r="E160" s="37">
        <f t="shared" si="75"/>
        <v>737.6</v>
      </c>
      <c r="F160" s="37">
        <v>0</v>
      </c>
      <c r="G160" s="66">
        <v>0</v>
      </c>
      <c r="H160" s="66">
        <v>0</v>
      </c>
      <c r="I160" s="66">
        <v>737.6</v>
      </c>
      <c r="J160" s="91"/>
    </row>
    <row r="161" spans="1:10" ht="37.5" customHeight="1" x14ac:dyDescent="0.3">
      <c r="A161" s="87"/>
      <c r="B161" s="36">
        <v>2022</v>
      </c>
      <c r="C161" s="87"/>
      <c r="D161" s="87"/>
      <c r="E161" s="37">
        <f t="shared" si="75"/>
        <v>0</v>
      </c>
      <c r="F161" s="37">
        <v>0</v>
      </c>
      <c r="G161" s="66">
        <v>0</v>
      </c>
      <c r="H161" s="66">
        <v>0</v>
      </c>
      <c r="I161" s="66">
        <v>0</v>
      </c>
      <c r="J161" s="91"/>
    </row>
    <row r="162" spans="1:10" ht="33" customHeight="1" x14ac:dyDescent="0.3">
      <c r="A162" s="88"/>
      <c r="B162" s="36">
        <v>2023</v>
      </c>
      <c r="C162" s="88"/>
      <c r="D162" s="88"/>
      <c r="E162" s="37">
        <f t="shared" si="75"/>
        <v>0</v>
      </c>
      <c r="F162" s="37">
        <v>0</v>
      </c>
      <c r="G162" s="66">
        <v>0</v>
      </c>
      <c r="H162" s="66">
        <v>0</v>
      </c>
      <c r="I162" s="66">
        <v>0</v>
      </c>
      <c r="J162" s="92"/>
    </row>
    <row r="163" spans="1:10" ht="30" customHeight="1" x14ac:dyDescent="0.3">
      <c r="A163" s="68" t="s">
        <v>85</v>
      </c>
      <c r="B163" s="33" t="s">
        <v>39</v>
      </c>
      <c r="C163" s="68" t="s">
        <v>84</v>
      </c>
      <c r="D163" s="85" t="s">
        <v>182</v>
      </c>
      <c r="E163" s="34">
        <f>SUM(F163:I163)</f>
        <v>149</v>
      </c>
      <c r="F163" s="34">
        <f t="shared" ref="F163:H163" si="77">F165+F166+F167</f>
        <v>0</v>
      </c>
      <c r="G163" s="34">
        <f t="shared" si="77"/>
        <v>0</v>
      </c>
      <c r="H163" s="34">
        <f t="shared" si="77"/>
        <v>0</v>
      </c>
      <c r="I163" s="34">
        <f>I165+I166+I167</f>
        <v>149</v>
      </c>
      <c r="J163" s="90" t="s">
        <v>178</v>
      </c>
    </row>
    <row r="164" spans="1:10" ht="18.75" hidden="1" customHeight="1" x14ac:dyDescent="0.3">
      <c r="A164" s="69"/>
      <c r="B164" s="33">
        <v>2021</v>
      </c>
      <c r="C164" s="69"/>
      <c r="D164" s="85"/>
      <c r="E164" s="34">
        <f>SUM(F164:I164)</f>
        <v>149</v>
      </c>
      <c r="F164" s="34">
        <v>0</v>
      </c>
      <c r="G164" s="35">
        <v>0</v>
      </c>
      <c r="H164" s="35">
        <v>0</v>
      </c>
      <c r="I164" s="35">
        <v>149</v>
      </c>
      <c r="J164" s="91"/>
    </row>
    <row r="165" spans="1:10" x14ac:dyDescent="0.3">
      <c r="A165" s="69"/>
      <c r="B165" s="33">
        <v>2021</v>
      </c>
      <c r="C165" s="69"/>
      <c r="D165" s="85"/>
      <c r="E165" s="34">
        <f>SUM(F165:I165)</f>
        <v>149</v>
      </c>
      <c r="F165" s="34">
        <v>0</v>
      </c>
      <c r="G165" s="35">
        <v>0</v>
      </c>
      <c r="H165" s="35">
        <v>0</v>
      </c>
      <c r="I165" s="35">
        <v>149</v>
      </c>
      <c r="J165" s="91"/>
    </row>
    <row r="166" spans="1:10" x14ac:dyDescent="0.3">
      <c r="A166" s="69"/>
      <c r="B166" s="33">
        <v>2022</v>
      </c>
      <c r="C166" s="69"/>
      <c r="D166" s="85"/>
      <c r="E166" s="34">
        <f t="shared" ref="E166:E167" si="78">SUM(F166:I166)</f>
        <v>0</v>
      </c>
      <c r="F166" s="34">
        <v>0</v>
      </c>
      <c r="G166" s="35">
        <v>0</v>
      </c>
      <c r="H166" s="35">
        <v>0</v>
      </c>
      <c r="I166" s="35">
        <v>0</v>
      </c>
      <c r="J166" s="91"/>
    </row>
    <row r="167" spans="1:10" ht="86.25" customHeight="1" x14ac:dyDescent="0.3">
      <c r="A167" s="70"/>
      <c r="B167" s="33">
        <v>2023</v>
      </c>
      <c r="C167" s="70"/>
      <c r="D167" s="85"/>
      <c r="E167" s="34">
        <f t="shared" si="78"/>
        <v>0</v>
      </c>
      <c r="F167" s="34">
        <v>0</v>
      </c>
      <c r="G167" s="35">
        <v>0</v>
      </c>
      <c r="H167" s="35">
        <v>0</v>
      </c>
      <c r="I167" s="35">
        <v>0</v>
      </c>
      <c r="J167" s="92"/>
    </row>
    <row r="168" spans="1:10" ht="36.75" customHeight="1" x14ac:dyDescent="0.3">
      <c r="A168" s="105" t="s">
        <v>164</v>
      </c>
      <c r="B168" s="119"/>
      <c r="C168" s="119"/>
      <c r="D168" s="119"/>
      <c r="E168" s="119"/>
      <c r="F168" s="119"/>
      <c r="G168" s="119"/>
      <c r="H168" s="119"/>
      <c r="I168" s="119"/>
      <c r="J168" s="120"/>
    </row>
    <row r="169" spans="1:10" ht="37.5" customHeight="1" x14ac:dyDescent="0.3">
      <c r="A169" s="71" t="s">
        <v>154</v>
      </c>
      <c r="B169" s="124"/>
      <c r="C169" s="124"/>
      <c r="D169" s="125"/>
      <c r="E169" s="32">
        <f>F169+G169+H169+I169</f>
        <v>60908.487000000008</v>
      </c>
      <c r="F169" s="32">
        <f>F170+F171+F172</f>
        <v>0</v>
      </c>
      <c r="G169" s="32">
        <f t="shared" ref="G169:I169" si="79">G170+G171+G172</f>
        <v>60908.487000000008</v>
      </c>
      <c r="H169" s="32">
        <f t="shared" si="79"/>
        <v>0</v>
      </c>
      <c r="I169" s="32">
        <f t="shared" si="79"/>
        <v>0</v>
      </c>
      <c r="J169" s="103" t="s">
        <v>179</v>
      </c>
    </row>
    <row r="170" spans="1:10" ht="21.75" customHeight="1" x14ac:dyDescent="0.3">
      <c r="A170" s="85" t="s">
        <v>86</v>
      </c>
      <c r="B170" s="33">
        <v>2021</v>
      </c>
      <c r="C170" s="85"/>
      <c r="D170" s="85"/>
      <c r="E170" s="34">
        <f>F170+G170+H170+I170</f>
        <v>19446.987000000001</v>
      </c>
      <c r="F170" s="34">
        <f t="shared" ref="F170:I171" si="80">F174+F178+F182+F186</f>
        <v>0</v>
      </c>
      <c r="G170" s="34">
        <f t="shared" si="80"/>
        <v>19446.987000000001</v>
      </c>
      <c r="H170" s="34">
        <f t="shared" si="80"/>
        <v>0</v>
      </c>
      <c r="I170" s="34">
        <f t="shared" si="80"/>
        <v>0</v>
      </c>
      <c r="J170" s="111"/>
    </row>
    <row r="171" spans="1:10" ht="19.5" customHeight="1" x14ac:dyDescent="0.3">
      <c r="A171" s="86"/>
      <c r="B171" s="33">
        <v>2022</v>
      </c>
      <c r="C171" s="86"/>
      <c r="D171" s="86"/>
      <c r="E171" s="34">
        <f>F171+G171+H171+I171</f>
        <v>20387.7</v>
      </c>
      <c r="F171" s="34">
        <f t="shared" si="80"/>
        <v>0</v>
      </c>
      <c r="G171" s="34">
        <f t="shared" si="80"/>
        <v>20387.7</v>
      </c>
      <c r="H171" s="34">
        <f t="shared" si="80"/>
        <v>0</v>
      </c>
      <c r="I171" s="34">
        <f t="shared" si="80"/>
        <v>0</v>
      </c>
      <c r="J171" s="111"/>
    </row>
    <row r="172" spans="1:10" ht="21" customHeight="1" x14ac:dyDescent="0.3">
      <c r="A172" s="86"/>
      <c r="B172" s="33">
        <v>2023</v>
      </c>
      <c r="C172" s="86"/>
      <c r="D172" s="86"/>
      <c r="E172" s="34">
        <f>F172+G172+H172+I172</f>
        <v>21073.8</v>
      </c>
      <c r="F172" s="34">
        <f>F176+F180+F184+F188</f>
        <v>0</v>
      </c>
      <c r="G172" s="34">
        <f t="shared" ref="G172:I172" si="81">G176+G180+G184+G188</f>
        <v>21073.8</v>
      </c>
      <c r="H172" s="34">
        <f t="shared" si="81"/>
        <v>0</v>
      </c>
      <c r="I172" s="34">
        <f t="shared" si="81"/>
        <v>0</v>
      </c>
      <c r="J172" s="111"/>
    </row>
    <row r="173" spans="1:10" ht="25.5" customHeight="1" x14ac:dyDescent="0.3">
      <c r="A173" s="82" t="s">
        <v>155</v>
      </c>
      <c r="B173" s="65" t="s">
        <v>39</v>
      </c>
      <c r="C173" s="82" t="s">
        <v>24</v>
      </c>
      <c r="D173" s="82" t="s">
        <v>159</v>
      </c>
      <c r="E173" s="34">
        <f>F173+G173+H173+I173</f>
        <v>756.40000000000009</v>
      </c>
      <c r="F173" s="34">
        <f>F174+F175+F176</f>
        <v>0</v>
      </c>
      <c r="G173" s="34">
        <f>G174+G175+G176</f>
        <v>756.40000000000009</v>
      </c>
      <c r="H173" s="34">
        <f t="shared" ref="H173:I173" si="82">H174+H175+H176</f>
        <v>0</v>
      </c>
      <c r="I173" s="34">
        <f t="shared" si="82"/>
        <v>0</v>
      </c>
      <c r="J173" s="103" t="s">
        <v>179</v>
      </c>
    </row>
    <row r="174" spans="1:10" ht="21.75" customHeight="1" x14ac:dyDescent="0.3">
      <c r="A174" s="83"/>
      <c r="B174" s="65">
        <v>2021</v>
      </c>
      <c r="C174" s="83"/>
      <c r="D174" s="83"/>
      <c r="E174" s="34">
        <f>F174+G174</f>
        <v>249.3</v>
      </c>
      <c r="F174" s="47">
        <v>0</v>
      </c>
      <c r="G174" s="48">
        <v>249.3</v>
      </c>
      <c r="H174" s="48">
        <v>0</v>
      </c>
      <c r="I174" s="48">
        <v>0</v>
      </c>
      <c r="J174" s="126"/>
    </row>
    <row r="175" spans="1:10" ht="24.75" customHeight="1" x14ac:dyDescent="0.3">
      <c r="A175" s="83"/>
      <c r="B175" s="65">
        <v>2022</v>
      </c>
      <c r="C175" s="83"/>
      <c r="D175" s="83"/>
      <c r="E175" s="34">
        <f>F175+G175</f>
        <v>249.3</v>
      </c>
      <c r="F175" s="47">
        <v>0</v>
      </c>
      <c r="G175" s="48">
        <v>249.3</v>
      </c>
      <c r="H175" s="48">
        <v>0</v>
      </c>
      <c r="I175" s="48">
        <v>0</v>
      </c>
      <c r="J175" s="126"/>
    </row>
    <row r="176" spans="1:10" ht="29.25" customHeight="1" x14ac:dyDescent="0.3">
      <c r="A176" s="84"/>
      <c r="B176" s="65">
        <v>2023</v>
      </c>
      <c r="C176" s="84"/>
      <c r="D176" s="84"/>
      <c r="E176" s="34">
        <f>SUM(F176:I176)</f>
        <v>257.8</v>
      </c>
      <c r="F176" s="47">
        <v>0</v>
      </c>
      <c r="G176" s="48">
        <v>257.8</v>
      </c>
      <c r="H176" s="48">
        <v>0</v>
      </c>
      <c r="I176" s="48">
        <v>0</v>
      </c>
      <c r="J176" s="126"/>
    </row>
    <row r="177" spans="1:10" ht="45.75" customHeight="1" x14ac:dyDescent="0.3">
      <c r="A177" s="68" t="s">
        <v>156</v>
      </c>
      <c r="B177" s="11" t="s">
        <v>39</v>
      </c>
      <c r="C177" s="68" t="s">
        <v>24</v>
      </c>
      <c r="D177" s="68" t="s">
        <v>160</v>
      </c>
      <c r="E177" s="34">
        <f>SUM(E178:E180)</f>
        <v>19185.5</v>
      </c>
      <c r="F177" s="34">
        <f>F178+F179+F180</f>
        <v>0</v>
      </c>
      <c r="G177" s="34">
        <f t="shared" ref="G177:I177" si="83">G178+G179+G180</f>
        <v>19185.5</v>
      </c>
      <c r="H177" s="34">
        <f t="shared" si="83"/>
        <v>0</v>
      </c>
      <c r="I177" s="34">
        <f t="shared" si="83"/>
        <v>0</v>
      </c>
      <c r="J177" s="103" t="s">
        <v>179</v>
      </c>
    </row>
    <row r="178" spans="1:10" ht="23.25" customHeight="1" x14ac:dyDescent="0.3">
      <c r="A178" s="69"/>
      <c r="B178" s="11">
        <v>2021</v>
      </c>
      <c r="C178" s="69"/>
      <c r="D178" s="69"/>
      <c r="E178" s="34">
        <f t="shared" ref="E178:E184" si="84">SUM(F178:I178)</f>
        <v>6323.5</v>
      </c>
      <c r="F178" s="47">
        <v>0</v>
      </c>
      <c r="G178" s="48">
        <v>6323.5</v>
      </c>
      <c r="H178" s="48">
        <v>0</v>
      </c>
      <c r="I178" s="48">
        <v>0</v>
      </c>
      <c r="J178" s="126"/>
    </row>
    <row r="179" spans="1:10" ht="25.5" customHeight="1" x14ac:dyDescent="0.3">
      <c r="A179" s="69"/>
      <c r="B179" s="11">
        <v>2022</v>
      </c>
      <c r="C179" s="69"/>
      <c r="D179" s="69"/>
      <c r="E179" s="34">
        <f t="shared" si="84"/>
        <v>6323.5</v>
      </c>
      <c r="F179" s="47">
        <v>0</v>
      </c>
      <c r="G179" s="48">
        <v>6323.5</v>
      </c>
      <c r="H179" s="48">
        <v>0</v>
      </c>
      <c r="I179" s="48">
        <v>0</v>
      </c>
      <c r="J179" s="126"/>
    </row>
    <row r="180" spans="1:10" ht="23.25" customHeight="1" x14ac:dyDescent="0.3">
      <c r="A180" s="70"/>
      <c r="B180" s="49">
        <v>2023</v>
      </c>
      <c r="C180" s="70"/>
      <c r="D180" s="70"/>
      <c r="E180" s="47">
        <f t="shared" si="84"/>
        <v>6538.5</v>
      </c>
      <c r="F180" s="47">
        <v>0</v>
      </c>
      <c r="G180" s="48">
        <v>6538.5</v>
      </c>
      <c r="H180" s="48">
        <v>0</v>
      </c>
      <c r="I180" s="48">
        <v>0</v>
      </c>
      <c r="J180" s="126"/>
    </row>
    <row r="181" spans="1:10" ht="56.25" customHeight="1" x14ac:dyDescent="0.3">
      <c r="A181" s="68" t="s">
        <v>157</v>
      </c>
      <c r="B181" s="11" t="s">
        <v>39</v>
      </c>
      <c r="C181" s="68" t="s">
        <v>24</v>
      </c>
      <c r="D181" s="68" t="s">
        <v>162</v>
      </c>
      <c r="E181" s="34">
        <f t="shared" si="84"/>
        <v>621</v>
      </c>
      <c r="F181" s="34">
        <f>F182+F183+F184</f>
        <v>0</v>
      </c>
      <c r="G181" s="34">
        <f t="shared" ref="G181:I181" si="85">G182+G183+G184</f>
        <v>621</v>
      </c>
      <c r="H181" s="34">
        <f t="shared" si="85"/>
        <v>0</v>
      </c>
      <c r="I181" s="34">
        <f t="shared" si="85"/>
        <v>0</v>
      </c>
      <c r="J181" s="90" t="s">
        <v>180</v>
      </c>
    </row>
    <row r="182" spans="1:10" ht="28.5" customHeight="1" x14ac:dyDescent="0.3">
      <c r="A182" s="87"/>
      <c r="B182" s="36">
        <v>2021</v>
      </c>
      <c r="C182" s="87"/>
      <c r="D182" s="87"/>
      <c r="E182" s="37">
        <f t="shared" si="84"/>
        <v>207</v>
      </c>
      <c r="F182" s="37">
        <v>0</v>
      </c>
      <c r="G182" s="66">
        <v>207</v>
      </c>
      <c r="H182" s="66">
        <v>0</v>
      </c>
      <c r="I182" s="66">
        <v>0</v>
      </c>
      <c r="J182" s="91"/>
    </row>
    <row r="183" spans="1:10" ht="36" customHeight="1" x14ac:dyDescent="0.3">
      <c r="A183" s="87"/>
      <c r="B183" s="36">
        <v>2022</v>
      </c>
      <c r="C183" s="87"/>
      <c r="D183" s="87"/>
      <c r="E183" s="37">
        <f t="shared" si="84"/>
        <v>207</v>
      </c>
      <c r="F183" s="37">
        <v>0</v>
      </c>
      <c r="G183" s="66">
        <v>207</v>
      </c>
      <c r="H183" s="66">
        <v>0</v>
      </c>
      <c r="I183" s="66">
        <v>0</v>
      </c>
      <c r="J183" s="91"/>
    </row>
    <row r="184" spans="1:10" ht="28.5" customHeight="1" x14ac:dyDescent="0.3">
      <c r="A184" s="88"/>
      <c r="B184" s="36">
        <v>2023</v>
      </c>
      <c r="C184" s="88"/>
      <c r="D184" s="88"/>
      <c r="E184" s="37">
        <f t="shared" si="84"/>
        <v>207</v>
      </c>
      <c r="F184" s="37">
        <v>0</v>
      </c>
      <c r="G184" s="66">
        <v>207</v>
      </c>
      <c r="H184" s="66">
        <v>0</v>
      </c>
      <c r="I184" s="66">
        <v>0</v>
      </c>
      <c r="J184" s="92"/>
    </row>
    <row r="185" spans="1:10" ht="36.75" customHeight="1" x14ac:dyDescent="0.3">
      <c r="A185" s="68" t="s">
        <v>158</v>
      </c>
      <c r="B185" s="11" t="s">
        <v>39</v>
      </c>
      <c r="C185" s="68" t="s">
        <v>24</v>
      </c>
      <c r="D185" s="68" t="s">
        <v>161</v>
      </c>
      <c r="E185" s="34">
        <f t="shared" ref="E185:E188" si="86">SUM(F185:I185)</f>
        <v>40345.587</v>
      </c>
      <c r="F185" s="34">
        <f>F186+F187+F188</f>
        <v>0</v>
      </c>
      <c r="G185" s="34">
        <f t="shared" ref="G185:I185" si="87">G186+G187+G188</f>
        <v>40345.587</v>
      </c>
      <c r="H185" s="34">
        <f t="shared" si="87"/>
        <v>0</v>
      </c>
      <c r="I185" s="34">
        <f t="shared" si="87"/>
        <v>0</v>
      </c>
      <c r="J185" s="90" t="s">
        <v>179</v>
      </c>
    </row>
    <row r="186" spans="1:10" ht="27" customHeight="1" x14ac:dyDescent="0.3">
      <c r="A186" s="87"/>
      <c r="B186" s="36">
        <v>2021</v>
      </c>
      <c r="C186" s="87"/>
      <c r="D186" s="87"/>
      <c r="E186" s="37">
        <f t="shared" si="86"/>
        <v>12667.187</v>
      </c>
      <c r="F186" s="37">
        <v>0</v>
      </c>
      <c r="G186" s="66">
        <v>12667.187</v>
      </c>
      <c r="H186" s="66">
        <v>0</v>
      </c>
      <c r="I186" s="66">
        <v>0</v>
      </c>
      <c r="J186" s="91"/>
    </row>
    <row r="187" spans="1:10" ht="20.25" customHeight="1" x14ac:dyDescent="0.3">
      <c r="A187" s="87"/>
      <c r="B187" s="36">
        <v>2022</v>
      </c>
      <c r="C187" s="87"/>
      <c r="D187" s="87"/>
      <c r="E187" s="37">
        <f t="shared" si="86"/>
        <v>13607.9</v>
      </c>
      <c r="F187" s="37">
        <v>0</v>
      </c>
      <c r="G187" s="66">
        <v>13607.9</v>
      </c>
      <c r="H187" s="66">
        <v>0</v>
      </c>
      <c r="I187" s="66">
        <v>0</v>
      </c>
      <c r="J187" s="91"/>
    </row>
    <row r="188" spans="1:10" ht="28.5" customHeight="1" x14ac:dyDescent="0.3">
      <c r="A188" s="88"/>
      <c r="B188" s="36">
        <v>2023</v>
      </c>
      <c r="C188" s="88"/>
      <c r="D188" s="88"/>
      <c r="E188" s="37">
        <f t="shared" si="86"/>
        <v>14070.5</v>
      </c>
      <c r="F188" s="37">
        <v>0</v>
      </c>
      <c r="G188" s="66">
        <v>14070.5</v>
      </c>
      <c r="H188" s="66">
        <v>0</v>
      </c>
      <c r="I188" s="66">
        <v>0</v>
      </c>
      <c r="J188" s="92"/>
    </row>
    <row r="189" spans="1:10" ht="25.5" customHeight="1" x14ac:dyDescent="0.3">
      <c r="A189" s="127" t="s">
        <v>14</v>
      </c>
      <c r="B189" s="128"/>
      <c r="C189" s="128"/>
      <c r="D189" s="129"/>
      <c r="E189" s="6">
        <f>F189+G189+H189+I189</f>
        <v>189408.23699999996</v>
      </c>
      <c r="F189" s="6">
        <f>F190+F191+F192</f>
        <v>101921.689</v>
      </c>
      <c r="G189" s="6">
        <f t="shared" ref="G189:I189" si="88">G190+G191+G192</f>
        <v>79794.714999999997</v>
      </c>
      <c r="H189" s="6">
        <f t="shared" si="88"/>
        <v>940.71299999999997</v>
      </c>
      <c r="I189" s="6">
        <f t="shared" si="88"/>
        <v>6751.1200000000008</v>
      </c>
      <c r="J189" s="121"/>
    </row>
    <row r="190" spans="1:10" ht="18.75" customHeight="1" x14ac:dyDescent="0.3">
      <c r="A190" s="116"/>
      <c r="B190" s="5">
        <v>2021</v>
      </c>
      <c r="C190" s="116"/>
      <c r="D190" s="116"/>
      <c r="E190" s="6">
        <f>F190+G190+H190+I190</f>
        <v>77598.552000000011</v>
      </c>
      <c r="F190" s="6">
        <f>F170+F148+F115+F107+F102+F99+F94+F74+F50+F18</f>
        <v>42635.705000000002</v>
      </c>
      <c r="G190" s="6">
        <f t="shared" ref="G190:I190" si="89">G170+G148+G115+G107+G102+G99+G94+G74+G50+G18</f>
        <v>27271.014000000003</v>
      </c>
      <c r="H190" s="6">
        <f t="shared" si="89"/>
        <v>940.71299999999997</v>
      </c>
      <c r="I190" s="6">
        <f t="shared" si="89"/>
        <v>6751.1200000000008</v>
      </c>
      <c r="J190" s="122"/>
    </row>
    <row r="191" spans="1:10" ht="18.75" customHeight="1" x14ac:dyDescent="0.3">
      <c r="A191" s="117"/>
      <c r="B191" s="5">
        <v>2022</v>
      </c>
      <c r="C191" s="117"/>
      <c r="D191" s="117"/>
      <c r="E191" s="6">
        <f>F191+G191+H191+I191</f>
        <v>56161.7</v>
      </c>
      <c r="F191" s="6">
        <f>F19+F51+F75+F95+F100+F108+F116+F149+F171</f>
        <v>30152.899999999994</v>
      </c>
      <c r="G191" s="6">
        <f t="shared" ref="G191:I191" si="90">G19+G51+G75+G95+G100+G108+G116+G149+G171</f>
        <v>26008.800000000003</v>
      </c>
      <c r="H191" s="6">
        <f t="shared" si="90"/>
        <v>0</v>
      </c>
      <c r="I191" s="6">
        <f t="shared" si="90"/>
        <v>0</v>
      </c>
      <c r="J191" s="122"/>
    </row>
    <row r="192" spans="1:10" ht="18.75" customHeight="1" x14ac:dyDescent="0.3">
      <c r="A192" s="118"/>
      <c r="B192" s="5">
        <v>2023</v>
      </c>
      <c r="C192" s="118"/>
      <c r="D192" s="118"/>
      <c r="E192" s="6">
        <f>F192+G192+H192+I192</f>
        <v>55647.985000000001</v>
      </c>
      <c r="F192" s="6">
        <f>F172+F150+F117+F109+F101+F96+F76+F52+F20</f>
        <v>29133.084000000003</v>
      </c>
      <c r="G192" s="6">
        <f t="shared" ref="G192:I192" si="91">G172+G150+G117+G109+G101+G96+G76+G52+G20</f>
        <v>26514.900999999998</v>
      </c>
      <c r="H192" s="6">
        <f t="shared" si="91"/>
        <v>0</v>
      </c>
      <c r="I192" s="6">
        <f t="shared" si="91"/>
        <v>0</v>
      </c>
      <c r="J192" s="123"/>
    </row>
    <row r="194" spans="1:10" x14ac:dyDescent="0.3">
      <c r="A194" s="3" t="s">
        <v>15</v>
      </c>
      <c r="J194" s="8"/>
    </row>
    <row r="195" spans="1:10" x14ac:dyDescent="0.3">
      <c r="A195" s="3"/>
      <c r="C195" s="4"/>
      <c r="D195" s="4"/>
      <c r="E195" s="4"/>
      <c r="F195" s="4"/>
      <c r="G195" s="4"/>
      <c r="H195" s="4"/>
    </row>
    <row r="196" spans="1:10" x14ac:dyDescent="0.3">
      <c r="C196" s="8"/>
      <c r="D196" s="9"/>
      <c r="E196" s="9"/>
      <c r="F196" s="8"/>
      <c r="G196" s="8"/>
      <c r="I196" s="4"/>
    </row>
    <row r="197" spans="1:10" ht="18" customHeight="1" x14ac:dyDescent="0.3">
      <c r="B197" s="8"/>
      <c r="C197" s="8"/>
      <c r="D197" s="8"/>
      <c r="E197" s="8"/>
      <c r="F197" s="8"/>
      <c r="G197" s="8"/>
      <c r="H197" s="8"/>
      <c r="I197" s="10"/>
    </row>
    <row r="198" spans="1:10" ht="18" customHeight="1" x14ac:dyDescent="0.3">
      <c r="A198" s="13"/>
      <c r="B198" s="8"/>
      <c r="C198" s="8"/>
      <c r="D198" s="8"/>
      <c r="E198" s="8"/>
      <c r="F198" s="8"/>
      <c r="G198" s="8"/>
      <c r="H198" s="8"/>
      <c r="I198" s="10"/>
      <c r="J198" s="9"/>
    </row>
    <row r="199" spans="1:10" ht="18" customHeight="1" x14ac:dyDescent="0.3">
      <c r="C199" s="7"/>
      <c r="D199" s="7"/>
      <c r="E199" s="7"/>
      <c r="F199" s="7"/>
      <c r="G199" s="7"/>
      <c r="H199" s="7"/>
      <c r="I199" s="7"/>
      <c r="J199" s="8"/>
    </row>
    <row r="200" spans="1:10" x14ac:dyDescent="0.3">
      <c r="B200" s="8"/>
      <c r="C200" s="8"/>
      <c r="D200" s="8"/>
      <c r="E200" s="8"/>
      <c r="F200" s="8"/>
      <c r="G200" s="7"/>
      <c r="H200" s="7"/>
      <c r="I200" s="7"/>
    </row>
    <row r="201" spans="1:10" x14ac:dyDescent="0.3">
      <c r="C201" s="7"/>
      <c r="D201" s="7"/>
      <c r="E201" s="7"/>
      <c r="F201" s="7"/>
      <c r="G201" s="7"/>
      <c r="H201" s="7"/>
      <c r="I201" s="7"/>
    </row>
    <row r="202" spans="1:10" x14ac:dyDescent="0.3">
      <c r="E202" s="8"/>
      <c r="F202" s="8"/>
      <c r="G202" s="8"/>
      <c r="H202" s="8"/>
      <c r="I202" s="8"/>
    </row>
    <row r="203" spans="1:10" x14ac:dyDescent="0.3">
      <c r="D203" s="21"/>
      <c r="E203" s="17"/>
      <c r="F203" s="17"/>
      <c r="G203" s="17"/>
      <c r="H203" s="19"/>
      <c r="I203" s="17"/>
    </row>
    <row r="204" spans="1:10" x14ac:dyDescent="0.3">
      <c r="D204" s="14"/>
      <c r="E204" s="8"/>
      <c r="F204" s="8"/>
      <c r="G204" s="8"/>
      <c r="H204" s="20"/>
      <c r="I204" s="8"/>
    </row>
    <row r="205" spans="1:10" x14ac:dyDescent="0.3">
      <c r="D205" s="22"/>
      <c r="E205" s="23"/>
      <c r="F205" s="23"/>
      <c r="G205" s="23"/>
      <c r="H205" s="17"/>
      <c r="I205" s="17"/>
    </row>
    <row r="206" spans="1:10" x14ac:dyDescent="0.3">
      <c r="D206" s="4"/>
      <c r="E206" s="9"/>
      <c r="F206" s="9"/>
      <c r="G206" s="9"/>
      <c r="H206" s="8"/>
      <c r="I206" s="8"/>
    </row>
    <row r="207" spans="1:10" x14ac:dyDescent="0.3">
      <c r="D207" s="4"/>
      <c r="E207" s="9"/>
      <c r="F207" s="9"/>
      <c r="G207" s="9"/>
      <c r="H207" s="8"/>
      <c r="I207" s="8"/>
    </row>
    <row r="208" spans="1:10" x14ac:dyDescent="0.3">
      <c r="D208" s="22"/>
      <c r="E208" s="17"/>
      <c r="F208" s="17"/>
      <c r="G208" s="17"/>
      <c r="H208" s="17"/>
      <c r="I208" s="17"/>
    </row>
    <row r="209" spans="3:10" x14ac:dyDescent="0.3">
      <c r="D209" s="4"/>
      <c r="E209" s="8"/>
      <c r="F209" s="8"/>
      <c r="G209" s="8"/>
      <c r="H209" s="8"/>
      <c r="I209" s="8"/>
    </row>
    <row r="210" spans="3:10" x14ac:dyDescent="0.3">
      <c r="D210" s="4"/>
      <c r="E210" s="8"/>
      <c r="F210" s="8"/>
      <c r="G210" s="8"/>
      <c r="H210" s="8"/>
      <c r="I210" s="8"/>
    </row>
    <row r="211" spans="3:10" x14ac:dyDescent="0.3">
      <c r="D211" s="22"/>
      <c r="E211" s="17"/>
      <c r="F211" s="17"/>
      <c r="G211" s="17"/>
      <c r="H211" s="17"/>
      <c r="I211" s="17"/>
    </row>
    <row r="212" spans="3:10" x14ac:dyDescent="0.3">
      <c r="D212" s="4"/>
      <c r="E212" s="8"/>
      <c r="F212" s="8"/>
      <c r="G212" s="8"/>
      <c r="H212" s="8"/>
      <c r="I212" s="18"/>
    </row>
    <row r="213" spans="3:10" x14ac:dyDescent="0.3">
      <c r="D213" s="4"/>
      <c r="E213" s="8"/>
      <c r="F213" s="8"/>
      <c r="G213" s="8"/>
      <c r="I213" s="8"/>
    </row>
    <row r="214" spans="3:10" x14ac:dyDescent="0.3">
      <c r="D214" s="22"/>
      <c r="E214" s="17"/>
      <c r="F214" s="17"/>
      <c r="G214" s="17"/>
      <c r="H214" s="17"/>
      <c r="I214" s="17"/>
    </row>
    <row r="215" spans="3:10" x14ac:dyDescent="0.3">
      <c r="D215" s="4"/>
      <c r="E215" s="8"/>
      <c r="F215" s="8"/>
      <c r="G215" s="8"/>
      <c r="H215" s="8"/>
      <c r="I215" s="8"/>
    </row>
    <row r="216" spans="3:10" x14ac:dyDescent="0.3">
      <c r="D216" s="4"/>
      <c r="E216" s="8"/>
      <c r="F216" s="8"/>
      <c r="G216" s="8"/>
      <c r="H216" s="8"/>
      <c r="I216" s="8"/>
    </row>
    <row r="217" spans="3:10" x14ac:dyDescent="0.3">
      <c r="C217" s="9"/>
      <c r="D217" s="22"/>
      <c r="E217" s="17"/>
      <c r="F217" s="17"/>
      <c r="G217" s="17"/>
      <c r="H217" s="24"/>
      <c r="I217" s="17"/>
    </row>
    <row r="218" spans="3:10" x14ac:dyDescent="0.3">
      <c r="C218" s="9"/>
      <c r="D218" s="4"/>
      <c r="E218" s="8"/>
      <c r="F218" s="8"/>
      <c r="G218" s="8"/>
      <c r="I218" s="8"/>
    </row>
    <row r="219" spans="3:10" x14ac:dyDescent="0.3">
      <c r="C219" s="9"/>
      <c r="D219" s="4"/>
      <c r="E219" s="8"/>
      <c r="F219" s="8"/>
      <c r="G219" s="8"/>
      <c r="I219" s="8"/>
    </row>
    <row r="220" spans="3:10" x14ac:dyDescent="0.3">
      <c r="D220" s="22"/>
      <c r="E220" s="17"/>
      <c r="F220" s="17"/>
      <c r="G220" s="17"/>
      <c r="H220" s="24"/>
      <c r="I220" s="17"/>
    </row>
    <row r="221" spans="3:10" x14ac:dyDescent="0.3">
      <c r="E221" s="8"/>
      <c r="F221" s="8"/>
      <c r="G221" s="8"/>
      <c r="I221" s="8"/>
    </row>
    <row r="222" spans="3:10" x14ac:dyDescent="0.3">
      <c r="E222" s="8"/>
      <c r="F222" s="8"/>
      <c r="G222" s="8"/>
      <c r="I222" s="8"/>
    </row>
    <row r="224" spans="3:10" x14ac:dyDescent="0.3">
      <c r="D224" s="24"/>
      <c r="E224" s="17"/>
      <c r="F224" s="17"/>
      <c r="G224" s="17"/>
      <c r="H224" s="17"/>
      <c r="I224" s="17"/>
      <c r="J224" s="8"/>
    </row>
  </sheetData>
  <mergeCells count="171">
    <mergeCell ref="J77:J80"/>
    <mergeCell ref="J73:J76"/>
    <mergeCell ref="J69:J72"/>
    <mergeCell ref="J65:J68"/>
    <mergeCell ref="J61:J64"/>
    <mergeCell ref="J57:J60"/>
    <mergeCell ref="J53:J56"/>
    <mergeCell ref="J49:J52"/>
    <mergeCell ref="J163:J167"/>
    <mergeCell ref="J106:J109"/>
    <mergeCell ref="J114:J117"/>
    <mergeCell ref="J159:J162"/>
    <mergeCell ref="J93:J96"/>
    <mergeCell ref="C185:C188"/>
    <mergeCell ref="D185:D188"/>
    <mergeCell ref="J185:J188"/>
    <mergeCell ref="A98:A101"/>
    <mergeCell ref="C98:C101"/>
    <mergeCell ref="D98:D101"/>
    <mergeCell ref="J98:J101"/>
    <mergeCell ref="A147:D147"/>
    <mergeCell ref="A138:A141"/>
    <mergeCell ref="C138:C141"/>
    <mergeCell ref="A163:A167"/>
    <mergeCell ref="C163:C167"/>
    <mergeCell ref="D163:D167"/>
    <mergeCell ref="D159:D162"/>
    <mergeCell ref="C159:C162"/>
    <mergeCell ref="A159:A162"/>
    <mergeCell ref="J151:J154"/>
    <mergeCell ref="J155:J158"/>
    <mergeCell ref="D138:D141"/>
    <mergeCell ref="D122:D125"/>
    <mergeCell ref="A143:A146"/>
    <mergeCell ref="C143:C146"/>
    <mergeCell ref="D143:D146"/>
    <mergeCell ref="A190:A192"/>
    <mergeCell ref="C190:C192"/>
    <mergeCell ref="D190:D192"/>
    <mergeCell ref="A168:J168"/>
    <mergeCell ref="J189:J192"/>
    <mergeCell ref="A169:D169"/>
    <mergeCell ref="J169:J172"/>
    <mergeCell ref="A170:A172"/>
    <mergeCell ref="C170:C172"/>
    <mergeCell ref="D170:D172"/>
    <mergeCell ref="A173:A176"/>
    <mergeCell ref="C173:C176"/>
    <mergeCell ref="D173:D176"/>
    <mergeCell ref="J173:J176"/>
    <mergeCell ref="A177:A180"/>
    <mergeCell ref="C177:C180"/>
    <mergeCell ref="D177:D180"/>
    <mergeCell ref="J177:J180"/>
    <mergeCell ref="A181:A184"/>
    <mergeCell ref="C181:C184"/>
    <mergeCell ref="D181:D184"/>
    <mergeCell ref="J181:J184"/>
    <mergeCell ref="A189:D189"/>
    <mergeCell ref="A185:A188"/>
    <mergeCell ref="A77:A80"/>
    <mergeCell ref="C77:C80"/>
    <mergeCell ref="D77:D80"/>
    <mergeCell ref="A81:A84"/>
    <mergeCell ref="C81:C84"/>
    <mergeCell ref="A57:A60"/>
    <mergeCell ref="C61:C64"/>
    <mergeCell ref="D61:D64"/>
    <mergeCell ref="A61:A64"/>
    <mergeCell ref="A73:A76"/>
    <mergeCell ref="C73:C76"/>
    <mergeCell ref="D73:D76"/>
    <mergeCell ref="D81:D84"/>
    <mergeCell ref="C65:C68"/>
    <mergeCell ref="A89:A92"/>
    <mergeCell ref="C89:C92"/>
    <mergeCell ref="D89:D92"/>
    <mergeCell ref="J89:J92"/>
    <mergeCell ref="J85:J88"/>
    <mergeCell ref="J81:J84"/>
    <mergeCell ref="A126:A129"/>
    <mergeCell ref="J147:J150"/>
    <mergeCell ref="J118:J121"/>
    <mergeCell ref="J122:J125"/>
    <mergeCell ref="J126:J129"/>
    <mergeCell ref="J130:J133"/>
    <mergeCell ref="J134:J137"/>
    <mergeCell ref="J138:J141"/>
    <mergeCell ref="A107:A109"/>
    <mergeCell ref="A115:A117"/>
    <mergeCell ref="C115:C117"/>
    <mergeCell ref="D115:D117"/>
    <mergeCell ref="J143:J146"/>
    <mergeCell ref="A118:A121"/>
    <mergeCell ref="C118:C121"/>
    <mergeCell ref="A155:A158"/>
    <mergeCell ref="C155:C158"/>
    <mergeCell ref="D155:D158"/>
    <mergeCell ref="D118:D121"/>
    <mergeCell ref="C122:C125"/>
    <mergeCell ref="A122:A125"/>
    <mergeCell ref="C107:C109"/>
    <mergeCell ref="D107:D109"/>
    <mergeCell ref="H1:J1"/>
    <mergeCell ref="A34:D34"/>
    <mergeCell ref="B3:B4"/>
    <mergeCell ref="C3:C4"/>
    <mergeCell ref="D3:D4"/>
    <mergeCell ref="E3:I3"/>
    <mergeCell ref="J3:J4"/>
    <mergeCell ref="A6:J6"/>
    <mergeCell ref="A8:D8"/>
    <mergeCell ref="A3:A4"/>
    <mergeCell ref="A12:D12"/>
    <mergeCell ref="A21:A24"/>
    <mergeCell ref="A7:J7"/>
    <mergeCell ref="A14:D14"/>
    <mergeCell ref="A16:J16"/>
    <mergeCell ref="A17:D17"/>
    <mergeCell ref="A18:A20"/>
    <mergeCell ref="C18:C20"/>
    <mergeCell ref="D18:D20"/>
    <mergeCell ref="J17:J20"/>
    <mergeCell ref="A106:D106"/>
    <mergeCell ref="A114:D114"/>
    <mergeCell ref="C25:C28"/>
    <mergeCell ref="A93:A96"/>
    <mergeCell ref="C93:C96"/>
    <mergeCell ref="D93:D96"/>
    <mergeCell ref="A43:D43"/>
    <mergeCell ref="A65:A68"/>
    <mergeCell ref="A49:A52"/>
    <mergeCell ref="D49:D52"/>
    <mergeCell ref="C49:C52"/>
    <mergeCell ref="D65:D68"/>
    <mergeCell ref="A69:A72"/>
    <mergeCell ref="C69:C72"/>
    <mergeCell ref="D69:D72"/>
    <mergeCell ref="C21:C24"/>
    <mergeCell ref="A25:A28"/>
    <mergeCell ref="A85:A88"/>
    <mergeCell ref="C85:C88"/>
    <mergeCell ref="D85:D88"/>
    <mergeCell ref="A151:A154"/>
    <mergeCell ref="D151:D154"/>
    <mergeCell ref="C151:C154"/>
    <mergeCell ref="D148:D150"/>
    <mergeCell ref="C148:C150"/>
    <mergeCell ref="A148:A150"/>
    <mergeCell ref="C126:C129"/>
    <mergeCell ref="A130:A133"/>
    <mergeCell ref="C130:C133"/>
    <mergeCell ref="A134:A137"/>
    <mergeCell ref="C134:C137"/>
    <mergeCell ref="D134:D137"/>
    <mergeCell ref="D130:D133"/>
    <mergeCell ref="D126:D129"/>
    <mergeCell ref="D25:D28"/>
    <mergeCell ref="D21:D24"/>
    <mergeCell ref="C53:C56"/>
    <mergeCell ref="A33:J33"/>
    <mergeCell ref="A47:J47"/>
    <mergeCell ref="D57:D60"/>
    <mergeCell ref="C57:C60"/>
    <mergeCell ref="A39:D39"/>
    <mergeCell ref="A48:D48"/>
    <mergeCell ref="D53:D56"/>
    <mergeCell ref="A53:A56"/>
    <mergeCell ref="A29:D29"/>
    <mergeCell ref="J21:J24"/>
    <mergeCell ref="J25:J28"/>
  </mergeCells>
  <hyperlinks>
    <hyperlink ref="A194" location="_ftnref1" display="_ftnref1"/>
  </hyperlink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rowBreaks count="1" manualBreakCount="1">
    <brk id="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Лист1!_ftn1</vt:lpstr>
      <vt:lpstr>Лист1!_ftnref1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Пацюк</cp:lastModifiedBy>
  <cp:lastPrinted>2020-04-26T23:25:17Z</cp:lastPrinted>
  <dcterms:created xsi:type="dcterms:W3CDTF">2018-04-11T05:02:37Z</dcterms:created>
  <dcterms:modified xsi:type="dcterms:W3CDTF">2020-04-29T09:14:23Z</dcterms:modified>
</cp:coreProperties>
</file>